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5371" windowWidth="9015" windowHeight="9105" tabRatio="827" activeTab="0"/>
  </bookViews>
  <sheets>
    <sheet name="LISTE_HOMMES" sheetId="1" r:id="rId1"/>
    <sheet name="LISTE_FEMMES" sheetId="2" r:id="rId2"/>
    <sheet name="TABLEAU_H" sheetId="3" r:id="rId3"/>
    <sheet name="TABLEAU_F" sheetId="4" r:id="rId4"/>
    <sheet name="SCORE_H" sheetId="5" r:id="rId5"/>
  </sheets>
  <externalReferences>
    <externalReference r:id="rId8"/>
  </externalReferences>
  <definedNames>
    <definedName name="_ft1">#REF!</definedName>
    <definedName name="_ft16">#REF!</definedName>
    <definedName name="_ft16p">#REF!</definedName>
    <definedName name="_ft1p">#REF!</definedName>
    <definedName name="_ft2">#REF!</definedName>
    <definedName name="_ft2p">#REF!</definedName>
    <definedName name="_ft32">#REF!</definedName>
    <definedName name="_ft32p">#REF!</definedName>
    <definedName name="_ft4">#REF!</definedName>
    <definedName name="_ft4p">#REF!</definedName>
    <definedName name="_ft8">#REF!</definedName>
    <definedName name="_ft8p">#REF!</definedName>
    <definedName name="_t1">'SCORE_H'!$I$226:$Q$320</definedName>
    <definedName name="_t16">'SCORE_H'!$I$38:$Q$71</definedName>
    <definedName name="_t16p">'SCORE_H'!$K$38:$Q$71</definedName>
    <definedName name="_t1p">'SCORE_H'!$K$226:$Q$319</definedName>
    <definedName name="_t2">'SCORE_H'!$I$162:$Q$223</definedName>
    <definedName name="_t2p">'SCORE_H'!$K$162:$Q$223</definedName>
    <definedName name="_t32">'SCORE_H'!$I$4:$Q$35</definedName>
    <definedName name="_t32p">'SCORE_H'!$K$4:$Q$35</definedName>
    <definedName name="_t4">'SCORE_H'!$I$114:$Q$159</definedName>
    <definedName name="_t4p">'SCORE_H'!$K$114:$Q$159</definedName>
    <definedName name="_t8">'SCORE_H'!$I$74:$Q$111</definedName>
    <definedName name="_t8p">'SCORE_H'!$K$74:$Q$111</definedName>
    <definedName name="DATABASE" localSheetId="1">'LISTE_FEMMES'!$A$3:$H$18</definedName>
    <definedName name="DATABASE" localSheetId="0">'LISTE_HOMMES'!$A$3:$H$34</definedName>
    <definedName name="cla">'LISTE_HOMMES'!$K$3:$M$66</definedName>
    <definedName name="claf">'LISTE_FEMMES'!$K$3:$M$66</definedName>
    <definedName name="court1">#REF!</definedName>
    <definedName name="court2">#REF!</definedName>
    <definedName name="court3">#REF!</definedName>
    <definedName name="Hf">#REF!</definedName>
    <definedName name="Hh">'SCORE_H'!$A$4:$A$319</definedName>
    <definedName name="nb">'LISTE_HOMMES'!$V$3:$W$21</definedName>
    <definedName name="nbf">'LISTE_FEMMES'!$V$3:$W$21</definedName>
    <definedName name="z35f">'[1]35F'!$A$3:$A$143</definedName>
    <definedName name="z35h">'[1]35H'!$A$3:$A$146</definedName>
    <definedName name="z40f">'[1]40F'!$A$3:$A$147</definedName>
    <definedName name="z40h">'[1]40H'!$A$3:$A$146</definedName>
    <definedName name="z45h">'[1]45H'!$A$3:$A$147</definedName>
    <definedName name="z50h">'[1]50H'!$A$3:$A$147</definedName>
    <definedName name="Z55H">'[1]55H'!$A$3:$A$147</definedName>
    <definedName name="z60h">'[1]60H'!$A$12:$A$21</definedName>
    <definedName name="z65h">'[1]65H'!$A$12:$A$21</definedName>
    <definedName name="_xlnm.Print_Area" localSheetId="1">'LISTE_FEMMES'!$A$3:$I$66</definedName>
    <definedName name="_xlnm.Print_Area" localSheetId="0">'LISTE_HOMMES'!$V$2:$AB$50</definedName>
    <definedName name="_xlnm.Print_Area" localSheetId="4">'SCORE_H'!$A$3:$D$53</definedName>
    <definedName name="_xlnm.Print_Area" localSheetId="3">'TABLEAU_F'!$B$1:$L$531</definedName>
  </definedNames>
  <calcPr fullCalcOnLoad="1"/>
</workbook>
</file>

<file path=xl/sharedStrings.xml><?xml version="1.0" encoding="utf-8"?>
<sst xmlns="http://schemas.openxmlformats.org/spreadsheetml/2006/main" count="1327" uniqueCount="426">
  <si>
    <t>L'application ne fonctionne pas sans que tous les champs soient remplis</t>
  </si>
  <si>
    <t>N° de Licence</t>
  </si>
  <si>
    <t>Nom</t>
  </si>
  <si>
    <t>Prénom</t>
  </si>
  <si>
    <t>Cl.</t>
  </si>
  <si>
    <t>Rang</t>
  </si>
  <si>
    <t>1I</t>
  </si>
  <si>
    <t>1N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</si>
  <si>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</si>
  <si>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</si>
  <si>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</si>
  <si>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</si>
  <si>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</si>
  <si>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</si>
  <si>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</si>
  <si>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</si>
  <si>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</si>
  <si>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</si>
  <si>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</si>
  <si>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</si>
  <si>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</si>
  <si>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</si>
  <si>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</si>
  <si>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</si>
  <si>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NC</t>
  </si>
  <si>
    <t xml:space="preserve"> </t>
  </si>
  <si>
    <t>TABLEAU HOMMES</t>
  </si>
  <si>
    <t>PLATEAU HOMMES : Places de 33 à 64</t>
  </si>
  <si>
    <t>1/32 F</t>
  </si>
  <si>
    <t>1/16 F</t>
  </si>
  <si>
    <t>1/8 F</t>
  </si>
  <si>
    <t>1/4 F</t>
  </si>
  <si>
    <t>1/2 F</t>
  </si>
  <si>
    <t>FINALE</t>
  </si>
  <si>
    <t>HOMMES : Places de 3 à 16</t>
  </si>
  <si>
    <t>HOMMES : Places de 25 à 32</t>
  </si>
  <si>
    <t>PLATEAU HOMMES : Places de 35 à 48</t>
  </si>
  <si>
    <t>PLATEAU HOMMES : Places de 49 à 56</t>
  </si>
  <si>
    <t>PLATEAU HOMMES : Places de 57 à 64</t>
  </si>
  <si>
    <t>Places 3/4</t>
  </si>
  <si>
    <t>Places 17/32</t>
  </si>
  <si>
    <t>Places 25/32</t>
  </si>
  <si>
    <t>Places 35/36</t>
  </si>
  <si>
    <t>Places 49/64</t>
  </si>
  <si>
    <t>Places 57/64</t>
  </si>
  <si>
    <t xml:space="preserve">  3/4</t>
  </si>
  <si>
    <t>35/36</t>
  </si>
  <si>
    <t>Places 5/8</t>
  </si>
  <si>
    <t>Places37/40</t>
  </si>
  <si>
    <t>25/26</t>
  </si>
  <si>
    <t>57/58</t>
  </si>
  <si>
    <t>5/6</t>
  </si>
  <si>
    <t>37/38</t>
  </si>
  <si>
    <t>Places 7/8</t>
  </si>
  <si>
    <t>Places 27/28</t>
  </si>
  <si>
    <t>Places39/40</t>
  </si>
  <si>
    <t>17/18</t>
  </si>
  <si>
    <t>Places 59/60</t>
  </si>
  <si>
    <t>49/50</t>
  </si>
  <si>
    <t>Places 9/16</t>
  </si>
  <si>
    <t>39/40</t>
  </si>
  <si>
    <t>Places 29/32</t>
  </si>
  <si>
    <t>Places 41/48</t>
  </si>
  <si>
    <t>Places 61/64</t>
  </si>
  <si>
    <t>29/30</t>
  </si>
  <si>
    <t>61/62</t>
  </si>
  <si>
    <t>33/34</t>
  </si>
  <si>
    <t>9/10</t>
  </si>
  <si>
    <t>Places 19/20</t>
  </si>
  <si>
    <t>Places 31/32</t>
  </si>
  <si>
    <t>Places 51/52</t>
  </si>
  <si>
    <t>Places 63/64</t>
  </si>
  <si>
    <t>41/42</t>
  </si>
  <si>
    <t>Places 21/24</t>
  </si>
  <si>
    <t>Places 11/12</t>
  </si>
  <si>
    <t>Places 53/56</t>
  </si>
  <si>
    <t>Places 43/44</t>
  </si>
  <si>
    <t>Places 13/16</t>
  </si>
  <si>
    <t>21/22</t>
  </si>
  <si>
    <t>53/54</t>
  </si>
  <si>
    <t>Places 45/48</t>
  </si>
  <si>
    <t>Places 23/24</t>
  </si>
  <si>
    <t>Places 55/56</t>
  </si>
  <si>
    <t>13/14</t>
  </si>
  <si>
    <t>45/46</t>
  </si>
  <si>
    <t>Places 15/16</t>
  </si>
  <si>
    <t>VAINQUEUR</t>
  </si>
  <si>
    <t>Places 47/48</t>
  </si>
  <si>
    <t>FINALISTE</t>
  </si>
  <si>
    <t>TABLEAU FEMMES</t>
  </si>
  <si>
    <t>PLATEAU FEMMES : Places de 33 à 64</t>
  </si>
  <si>
    <t>FEMMES : Places de 3 à 16</t>
  </si>
  <si>
    <t>FEMMES : Places de 25 à 32</t>
  </si>
  <si>
    <t>PLATEAU FEMMES : Places de 35 à 48</t>
  </si>
  <si>
    <t>PLATEAU FEMMES : Places de 49 à 56</t>
  </si>
  <si>
    <t>PLATEAU FEMMES : Places de 57 à 64</t>
  </si>
  <si>
    <t xml:space="preserve">  </t>
  </si>
  <si>
    <t>HOMMES</t>
  </si>
  <si>
    <t>HORAIRES</t>
  </si>
  <si>
    <t>TOURS</t>
  </si>
  <si>
    <t>JEUX</t>
  </si>
  <si>
    <t>Score</t>
  </si>
  <si>
    <t>Vainqueur</t>
  </si>
  <si>
    <t>Perdant</t>
  </si>
  <si>
    <t>J et H</t>
  </si>
  <si>
    <t>1er Tour 1/32e</t>
  </si>
  <si>
    <t>A</t>
  </si>
  <si>
    <t>Z</t>
  </si>
  <si>
    <t>B</t>
  </si>
  <si>
    <t>Y</t>
  </si>
  <si>
    <t>X</t>
  </si>
  <si>
    <t>/</t>
  </si>
  <si>
    <t>TABLEAU 1/16e</t>
  </si>
  <si>
    <t xml:space="preserve"> 1er Tour PLATEAU 1/16e</t>
  </si>
  <si>
    <t>TABLEAU 1/8e</t>
  </si>
  <si>
    <t>PLATEAU 1/8e places 17/32</t>
  </si>
  <si>
    <t>PLATEAU places 33/48</t>
  </si>
  <si>
    <t>PLATEAU places 49/64</t>
  </si>
  <si>
    <t>Quart-Finale Tableau</t>
  </si>
  <si>
    <t>Places 9 à 16</t>
  </si>
  <si>
    <t>Places 17 à 24</t>
  </si>
  <si>
    <t>Places 25 à 32</t>
  </si>
  <si>
    <t xml:space="preserve"> Places 33 à 40</t>
  </si>
  <si>
    <t xml:space="preserve"> Places 41 à 48</t>
  </si>
  <si>
    <t xml:space="preserve"> Places 49 à 56</t>
  </si>
  <si>
    <t>Places 57 à 64</t>
  </si>
  <si>
    <t>Demi-Finale TABLEAU</t>
  </si>
  <si>
    <t>Places 5 à 8</t>
  </si>
  <si>
    <t xml:space="preserve"> Places 9 à 12</t>
  </si>
  <si>
    <t xml:space="preserve"> Places 13 à 16</t>
  </si>
  <si>
    <t xml:space="preserve">Places 17 à 20 </t>
  </si>
  <si>
    <t xml:space="preserve"> Places 21 à 24 </t>
  </si>
  <si>
    <t xml:space="preserve"> Places 25 à 28</t>
  </si>
  <si>
    <t>Places  29 à 32</t>
  </si>
  <si>
    <t xml:space="preserve">Places 33 à 36 </t>
  </si>
  <si>
    <t xml:space="preserve">Places 37 à 40 </t>
  </si>
  <si>
    <t xml:space="preserve">Places 41 à 44 </t>
  </si>
  <si>
    <t xml:space="preserve"> Places 45 à 48 </t>
  </si>
  <si>
    <t xml:space="preserve">Places 49 à 52 </t>
  </si>
  <si>
    <t xml:space="preserve">Places 53 à 56 </t>
  </si>
  <si>
    <t xml:space="preserve">Places 57 à 60 </t>
  </si>
  <si>
    <t xml:space="preserve">Places 61 à 64 </t>
  </si>
  <si>
    <t>Finale TABLEAU</t>
  </si>
  <si>
    <t xml:space="preserve">Places 3/4 </t>
  </si>
  <si>
    <t xml:space="preserve">Places 5/6 </t>
  </si>
  <si>
    <t xml:space="preserve">Places 7/8 </t>
  </si>
  <si>
    <t xml:space="preserve">Places 9/10 </t>
  </si>
  <si>
    <t xml:space="preserve">Places 11/12 </t>
  </si>
  <si>
    <t xml:space="preserve">Places 13/14 </t>
  </si>
  <si>
    <t xml:space="preserve">Places 15/16 </t>
  </si>
  <si>
    <t xml:space="preserve">Places 17/18 </t>
  </si>
  <si>
    <t xml:space="preserve">Places 19/20 </t>
  </si>
  <si>
    <t xml:space="preserve">Places 21/22 </t>
  </si>
  <si>
    <t xml:space="preserve">Places 23/24 </t>
  </si>
  <si>
    <t xml:space="preserve">Places 25/26 </t>
  </si>
  <si>
    <t xml:space="preserve">Places 27/28 </t>
  </si>
  <si>
    <t xml:space="preserve">Places 29/30 </t>
  </si>
  <si>
    <t xml:space="preserve">Places 31/32 </t>
  </si>
  <si>
    <t xml:space="preserve">Places 33/34 </t>
  </si>
  <si>
    <t xml:space="preserve">Places 35/36 </t>
  </si>
  <si>
    <t xml:space="preserve">Places 37/38 </t>
  </si>
  <si>
    <t xml:space="preserve">Places 39/40 </t>
  </si>
  <si>
    <t xml:space="preserve">Places 41/42 </t>
  </si>
  <si>
    <t xml:space="preserve">Places 43/44 </t>
  </si>
  <si>
    <t xml:space="preserve">Places 45/46 </t>
  </si>
  <si>
    <t xml:space="preserve">Places 47/48 </t>
  </si>
  <si>
    <t xml:space="preserve">Places 49/50 </t>
  </si>
  <si>
    <t xml:space="preserve">Places 51/52 </t>
  </si>
  <si>
    <t xml:space="preserve">Places 53/54 </t>
  </si>
  <si>
    <t xml:space="preserve">Places 55/56 </t>
  </si>
  <si>
    <t xml:space="preserve">Places 57/58 </t>
  </si>
  <si>
    <t xml:space="preserve">Places 59/60 </t>
  </si>
  <si>
    <t xml:space="preserve">Places 61/62 </t>
  </si>
  <si>
    <t xml:space="preserve">Places 63/64 </t>
  </si>
  <si>
    <t>Classement</t>
  </si>
  <si>
    <t>1er</t>
  </si>
  <si>
    <t>2e</t>
  </si>
  <si>
    <t>3e</t>
  </si>
  <si>
    <t>4e</t>
  </si>
  <si>
    <t>5e</t>
  </si>
  <si>
    <t>6e</t>
  </si>
  <si>
    <t>7e</t>
  </si>
  <si>
    <t>8e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</si>
  <si>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</si>
  <si>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</si>
  <si>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</si>
  <si>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</si>
  <si>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</si>
  <si>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</si>
  <si>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</si>
  <si>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</si>
  <si>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</si>
  <si>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</si>
  <si>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</si>
  <si>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</si>
  <si>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</si>
  <si>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</si>
  <si>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</si>
  <si>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</si>
  <si>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</si>
  <si>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</si>
  <si>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</si>
  <si>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</si>
  <si>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</si>
  <si>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</si>
  <si>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</si>
  <si>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</si>
  <si>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</si>
  <si>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</si>
  <si>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</si>
  <si>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</si>
  <si>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</si>
  <si>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</si>
  <si>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</si>
  <si>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</si>
  <si>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</si>
  <si>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</si>
  <si>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</si>
  <si>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</si>
  <si>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</si>
  <si>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</si>
  <si>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</si>
  <si>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</si>
  <si>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</si>
  <si>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</si>
  <si>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</si>
  <si>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</si>
  <si>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</si>
  <si>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</si>
  <si>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</si>
  <si>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</si>
  <si>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</si>
  <si>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</si>
  <si>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</si>
  <si>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</si>
  <si>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</si>
  <si>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</si>
  <si>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</si>
  <si>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</si>
  <si>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>F</t>
  </si>
  <si>
    <t>CODE Classement : (colonne Cl.) :</t>
  </si>
  <si>
    <t>HOMMES : Places de 17 à 32</t>
  </si>
  <si>
    <t>Copyright TM 2001</t>
  </si>
  <si>
    <t>FEMMES : Places de 17 à 32</t>
  </si>
  <si>
    <r>
      <t xml:space="preserve">1I 1N 2A 2B 2C 2D 3A 3B 3C 3D 4A 4B 4C 4D NC </t>
    </r>
    <r>
      <rPr>
        <i/>
        <sz val="10"/>
        <rFont val="Arial"/>
        <family val="2"/>
      </rPr>
      <t>en majuscule</t>
    </r>
  </si>
  <si>
    <r>
      <t xml:space="preserve">En cas de joueur étranger assimilé mettre le clas. correspondant au rang </t>
    </r>
    <r>
      <rPr>
        <sz val="10"/>
        <rFont val="Arial"/>
        <family val="2"/>
      </rPr>
      <t>Ex: Ass 15 &gt; 1N15</t>
    </r>
  </si>
  <si>
    <r>
      <t xml:space="preserve">En cas de joueuse étrangère assimilée mettre le clas. correspondant au rang </t>
    </r>
    <r>
      <rPr>
        <sz val="10"/>
        <rFont val="Arial"/>
        <family val="2"/>
      </rPr>
      <t>Ex: Ass 15 &gt; 1N15</t>
    </r>
  </si>
  <si>
    <t>Copyright TM 2003</t>
  </si>
  <si>
    <t>1724715Y</t>
  </si>
  <si>
    <t>MEDAN</t>
  </si>
  <si>
    <t>Philippe</t>
  </si>
  <si>
    <t>1419401X</t>
  </si>
  <si>
    <t>GUILLOU</t>
  </si>
  <si>
    <t>Hervé</t>
  </si>
  <si>
    <t>1992786I</t>
  </si>
  <si>
    <t>RAMOND</t>
  </si>
  <si>
    <t>Thierry</t>
  </si>
  <si>
    <t>1973893G</t>
  </si>
  <si>
    <t>CREMOUX</t>
  </si>
  <si>
    <t>Laurent</t>
  </si>
  <si>
    <t>1049856K</t>
  </si>
  <si>
    <t>SCHRANTZ</t>
  </si>
  <si>
    <t>Jean Baptiste</t>
  </si>
  <si>
    <t>1165276E</t>
  </si>
  <si>
    <t>ROUSSEAU</t>
  </si>
  <si>
    <t>Franck</t>
  </si>
  <si>
    <t>1790644Z</t>
  </si>
  <si>
    <t>POSSARD</t>
  </si>
  <si>
    <t>Yves</t>
  </si>
  <si>
    <t>1161961E</t>
  </si>
  <si>
    <t>SOLER</t>
  </si>
  <si>
    <t>Thomas</t>
  </si>
  <si>
    <t>1578475B</t>
  </si>
  <si>
    <t>CAPDEVILLE</t>
  </si>
  <si>
    <t>1296199U</t>
  </si>
  <si>
    <t>DACHARRY</t>
  </si>
  <si>
    <t>Didier</t>
  </si>
  <si>
    <t>1386052O</t>
  </si>
  <si>
    <t>BARANDIARAN</t>
  </si>
  <si>
    <t>1396103G</t>
  </si>
  <si>
    <t>AUDUC</t>
  </si>
  <si>
    <t>Florian</t>
  </si>
  <si>
    <t>1990854U</t>
  </si>
  <si>
    <t>KOBS</t>
  </si>
  <si>
    <t>Jonathan</t>
  </si>
  <si>
    <t>1105182T</t>
  </si>
  <si>
    <t>GUILBAUD</t>
  </si>
  <si>
    <t>Bruno</t>
  </si>
  <si>
    <t>1833408W</t>
  </si>
  <si>
    <t>ARDOUIN</t>
  </si>
  <si>
    <t>1728277E</t>
  </si>
  <si>
    <t>VASLIN</t>
  </si>
  <si>
    <t>Guillaume</t>
  </si>
  <si>
    <t>1317463W</t>
  </si>
  <si>
    <t>GRIGNET</t>
  </si>
  <si>
    <t>Fabien</t>
  </si>
  <si>
    <t>1911130U</t>
  </si>
  <si>
    <t>SEGURA</t>
  </si>
  <si>
    <t>Julien</t>
  </si>
  <si>
    <t>1425747M</t>
  </si>
  <si>
    <t>OLIVIER</t>
  </si>
  <si>
    <t>Nicolas</t>
  </si>
  <si>
    <t>1936219V</t>
  </si>
  <si>
    <t>COUTURIER</t>
  </si>
  <si>
    <t>Romain</t>
  </si>
  <si>
    <t>1769242K</t>
  </si>
  <si>
    <t>VIAUD</t>
  </si>
  <si>
    <t>Maxime</t>
  </si>
  <si>
    <t>1648346G</t>
  </si>
  <si>
    <t>CAMP</t>
  </si>
  <si>
    <t>Mickaël</t>
  </si>
  <si>
    <t>1448176J</t>
  </si>
  <si>
    <t>POUTAYS</t>
  </si>
  <si>
    <t>Richard</t>
  </si>
  <si>
    <t>1096790A</t>
  </si>
  <si>
    <t>OUTTERS</t>
  </si>
  <si>
    <t>Stanislas</t>
  </si>
  <si>
    <t>1233021G</t>
  </si>
  <si>
    <t>MARCHESSEAU</t>
  </si>
  <si>
    <t>Brice</t>
  </si>
  <si>
    <t>1423497P</t>
  </si>
  <si>
    <t>CARRE</t>
  </si>
  <si>
    <t>1515683N</t>
  </si>
  <si>
    <t>KINDTS</t>
  </si>
  <si>
    <t>Wilfrid</t>
  </si>
  <si>
    <t>Christophe</t>
  </si>
  <si>
    <t>1733005X</t>
  </si>
  <si>
    <t>VERGNE</t>
  </si>
  <si>
    <t>Jean Marc</t>
  </si>
  <si>
    <t>1393399X</t>
  </si>
  <si>
    <t>GABORIEAU</t>
  </si>
  <si>
    <t>1652685C</t>
  </si>
  <si>
    <t>LESCOMBES</t>
  </si>
  <si>
    <t>Jèrôme</t>
  </si>
  <si>
    <t>1717679W</t>
  </si>
  <si>
    <t>GARCIA</t>
  </si>
  <si>
    <t>1754896V</t>
  </si>
  <si>
    <t>COTELO</t>
  </si>
  <si>
    <t>Aurélien</t>
  </si>
  <si>
    <t>1785703F</t>
  </si>
  <si>
    <t>GUERPILLON</t>
  </si>
  <si>
    <t>1910559C</t>
  </si>
  <si>
    <t>BOUDY</t>
  </si>
  <si>
    <t>Mathieu</t>
  </si>
  <si>
    <t>1634189R</t>
  </si>
  <si>
    <t>MONTILLET</t>
  </si>
  <si>
    <t>Patrick</t>
  </si>
  <si>
    <t>1011178Z</t>
  </si>
  <si>
    <t>DUFAURE</t>
  </si>
  <si>
    <t>1958123K</t>
  </si>
  <si>
    <t>MALORON</t>
  </si>
  <si>
    <t>1056285U</t>
  </si>
  <si>
    <t>GRAMOND</t>
  </si>
  <si>
    <t>1240095I</t>
  </si>
  <si>
    <t>LARDJANE</t>
  </si>
  <si>
    <t>Naël</t>
  </si>
  <si>
    <t>1334707X</t>
  </si>
  <si>
    <t>HERAUD</t>
  </si>
  <si>
    <t>Antoine</t>
  </si>
  <si>
    <t>1821703T</t>
  </si>
  <si>
    <t>GALLENNE</t>
  </si>
  <si>
    <t>Stéphane</t>
  </si>
  <si>
    <t>1003093I</t>
  </si>
  <si>
    <t>BOUTET</t>
  </si>
  <si>
    <t>1678611G</t>
  </si>
  <si>
    <t>LACOME</t>
  </si>
  <si>
    <t>Jean</t>
  </si>
  <si>
    <t>1714717G</t>
  </si>
  <si>
    <t>SINTES</t>
  </si>
  <si>
    <t>1896430Z</t>
  </si>
  <si>
    <t>MARIEU</t>
  </si>
  <si>
    <t>Vincent</t>
  </si>
  <si>
    <t>1987793O</t>
  </si>
  <si>
    <t>HABOUZIT</t>
  </si>
  <si>
    <t>Damien</t>
  </si>
  <si>
    <t>1030263H</t>
  </si>
  <si>
    <t>LEOTIN</t>
  </si>
  <si>
    <t>Pierre</t>
  </si>
  <si>
    <t>2747305W</t>
  </si>
  <si>
    <t>Virginie</t>
  </si>
  <si>
    <t>2837378Z</t>
  </si>
  <si>
    <t>METIVIER</t>
  </si>
  <si>
    <t>Christine</t>
  </si>
  <si>
    <t>2539479O</t>
  </si>
  <si>
    <t>MOURONVAL</t>
  </si>
  <si>
    <t>Caroline</t>
  </si>
  <si>
    <t>2018669Y</t>
  </si>
  <si>
    <t>GIRE</t>
  </si>
  <si>
    <t>Céline</t>
  </si>
  <si>
    <t>2576058B</t>
  </si>
  <si>
    <t>Raphaële</t>
  </si>
  <si>
    <t>2245027G</t>
  </si>
  <si>
    <t>LEVEQUE</t>
  </si>
  <si>
    <t>Sylvie</t>
  </si>
  <si>
    <t>2931493L</t>
  </si>
  <si>
    <t>VENNET</t>
  </si>
  <si>
    <t>2700262E</t>
  </si>
  <si>
    <t>DRILHOLLE</t>
  </si>
  <si>
    <t>Valérie</t>
  </si>
  <si>
    <t>2176284O</t>
  </si>
  <si>
    <t>LEGEAY</t>
  </si>
  <si>
    <t>Adeline</t>
  </si>
  <si>
    <t>2135514P</t>
  </si>
  <si>
    <t>MONGIOLS</t>
  </si>
  <si>
    <t>Stéphanie</t>
  </si>
  <si>
    <t>2180182M</t>
  </si>
  <si>
    <t>IZARD</t>
  </si>
  <si>
    <t>Aurélie</t>
  </si>
  <si>
    <t>2776024Q</t>
  </si>
  <si>
    <t>BABAULT</t>
  </si>
  <si>
    <t>Sandrine</t>
  </si>
  <si>
    <t>2614476W</t>
  </si>
  <si>
    <t>SEYCHELLE</t>
  </si>
  <si>
    <t>Fanny</t>
  </si>
  <si>
    <t>2711554R</t>
  </si>
  <si>
    <t>LARRIVIERE</t>
  </si>
  <si>
    <t>Maire</t>
  </si>
  <si>
    <t>2481920H</t>
  </si>
  <si>
    <t>ESTOURNES</t>
  </si>
  <si>
    <t>Laëtitia</t>
  </si>
  <si>
    <t>2953425S</t>
  </si>
  <si>
    <t>MARTIN</t>
  </si>
  <si>
    <t>Isabelle</t>
  </si>
  <si>
    <t>1307244F</t>
  </si>
  <si>
    <t>SARRADE LOUCHEUR</t>
  </si>
  <si>
    <t>Arthur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</si>
</sst>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0_ ;[Red]\-0\ "/>
    <numFmt numFmtId="174" formatCode="h:mm"/>
    <numFmt numFmtId="175" formatCode="d\ mmmm\ yyyy"/>
    <numFmt numFmtId="176" formatCode="#,##0.000\ &quot;F&quot;;[Red]\-#,##0.000\ &quot;F&quot;"/>
    <numFmt numFmtId="177" formatCode="#,##0.0\ &quot;F&quot;;[Red]\-#,##0.0\ &quot;F&quot;"/>
    <numFmt numFmtId="178" formatCode="&quot;Vrai&quot;;&quot;Vrai&quot;;&quot;Faux&quot;"/>
    <numFmt numFmtId="179" formatCode="&quot;Actif&quot;;&quot;Actif&quot;;&quot;Inactif&quot;"/>
    <numFmt numFmtId="180" formatCode="d\-mmm\-yyyy"/>
  </numFmts>
  <fonts count="6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Arial"/>
      <family val="0"/>
    </font>
    <font>
      <sz val="10"/>
      <name val="Arial"/>
      <family val="0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u val="single"/>
      <sz val="8"/>
      <color indexed="8"/>
      <name val="Arial Narrow"/>
      <family val="2"/>
    </font>
    <font>
      <b/>
      <sz val="10"/>
      <name val="Arial"/>
      <family val="2"/>
    </font>
    <font>
      <b/>
      <sz val="8"/>
      <name val="Helv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i/>
      <sz val="8"/>
      <color indexed="8"/>
      <name val="Arial Narrow"/>
      <family val="2"/>
    </font>
    <font>
      <b/>
      <sz val="8"/>
      <color indexed="8"/>
      <name val="Arial Black"/>
      <family val="2"/>
    </font>
    <font>
      <sz val="8"/>
      <name val="Arial Black"/>
      <family val="2"/>
    </font>
    <font>
      <sz val="8"/>
      <color indexed="8"/>
      <name val="Arial Black"/>
      <family val="2"/>
    </font>
    <font>
      <b/>
      <sz val="8"/>
      <name val="Arial Black"/>
      <family val="2"/>
    </font>
    <font>
      <b/>
      <sz val="12"/>
      <color indexed="4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b/>
      <sz val="48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2" fontId="5" fillId="0" borderId="0">
      <alignment horizontal="center"/>
      <protection/>
    </xf>
    <xf numFmtId="9" fontId="4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2">
    <xf numFmtId="172" fontId="0" fillId="0" borderId="0" xfId="0" applyAlignment="1">
      <alignment/>
    </xf>
    <xf numFmtId="172" fontId="0" fillId="0" borderId="0" xfId="0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 locked="0"/>
    </xf>
    <xf numFmtId="172" fontId="6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 applyProtection="1">
      <alignment horizontal="center"/>
      <protection/>
    </xf>
    <xf numFmtId="172" fontId="6" fillId="0" borderId="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 horizontal="center"/>
      <protection/>
    </xf>
    <xf numFmtId="172" fontId="6" fillId="0" borderId="11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 locked="0"/>
    </xf>
    <xf numFmtId="172" fontId="12" fillId="0" borderId="0" xfId="0" applyNumberFormat="1" applyFont="1" applyFill="1" applyAlignment="1" applyProtection="1">
      <alignment horizontal="center"/>
      <protection/>
    </xf>
    <xf numFmtId="172" fontId="12" fillId="0" borderId="0" xfId="0" applyFont="1" applyAlignment="1" applyProtection="1">
      <alignment horizontal="center"/>
      <protection/>
    </xf>
    <xf numFmtId="172" fontId="6" fillId="0" borderId="0" xfId="0" applyFont="1" applyAlignment="1" applyProtection="1">
      <alignment/>
      <protection/>
    </xf>
    <xf numFmtId="172" fontId="6" fillId="0" borderId="0" xfId="0" applyFont="1" applyAlignment="1" applyProtection="1">
      <alignment horizontal="center"/>
      <protection/>
    </xf>
    <xf numFmtId="172" fontId="6" fillId="0" borderId="0" xfId="0" applyFont="1" applyAlignment="1" applyProtection="1">
      <alignment/>
      <protection locked="0"/>
    </xf>
    <xf numFmtId="172" fontId="6" fillId="0" borderId="0" xfId="0" applyFont="1" applyBorder="1" applyAlignment="1" applyProtection="1">
      <alignment/>
      <protection locked="0"/>
    </xf>
    <xf numFmtId="172" fontId="12" fillId="0" borderId="0" xfId="0" applyFont="1" applyAlignment="1" applyProtection="1">
      <alignment horizontal="center"/>
      <protection hidden="1"/>
    </xf>
    <xf numFmtId="172" fontId="6" fillId="0" borderId="0" xfId="0" applyFont="1" applyAlignment="1" applyProtection="1">
      <alignment horizontal="center"/>
      <protection hidden="1"/>
    </xf>
    <xf numFmtId="172" fontId="12" fillId="0" borderId="0" xfId="0" applyNumberFormat="1" applyFont="1" applyAlignment="1" applyProtection="1">
      <alignment horizontal="center"/>
      <protection hidden="1"/>
    </xf>
    <xf numFmtId="172" fontId="6" fillId="0" borderId="10" xfId="0" applyNumberFormat="1" applyFont="1" applyBorder="1" applyAlignment="1" applyProtection="1">
      <alignment/>
      <protection hidden="1"/>
    </xf>
    <xf numFmtId="172" fontId="6" fillId="0" borderId="0" xfId="0" applyNumberFormat="1" applyFont="1" applyBorder="1" applyAlignment="1" applyProtection="1">
      <alignment horizontal="left"/>
      <protection hidden="1"/>
    </xf>
    <xf numFmtId="172" fontId="6" fillId="0" borderId="0" xfId="0" applyNumberFormat="1" applyFont="1" applyBorder="1" applyAlignment="1" applyProtection="1">
      <alignment/>
      <protection hidden="1"/>
    </xf>
    <xf numFmtId="172" fontId="6" fillId="0" borderId="11" xfId="0" applyNumberFormat="1" applyFont="1" applyBorder="1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 hidden="1"/>
    </xf>
    <xf numFmtId="172" fontId="12" fillId="0" borderId="0" xfId="0" applyNumberFormat="1" applyFont="1" applyAlignment="1" applyProtection="1">
      <alignment horizontal="right"/>
      <protection hidden="1"/>
    </xf>
    <xf numFmtId="172" fontId="12" fillId="0" borderId="0" xfId="0" applyNumberFormat="1" applyFont="1" applyAlignment="1" applyProtection="1">
      <alignment/>
      <protection hidden="1"/>
    </xf>
    <xf numFmtId="172" fontId="12" fillId="0" borderId="0" xfId="0" applyNumberFormat="1" applyFont="1" applyBorder="1" applyAlignment="1" applyProtection="1">
      <alignment horizontal="right"/>
      <protection hidden="1"/>
    </xf>
    <xf numFmtId="172" fontId="12" fillId="0" borderId="0" xfId="0" applyNumberFormat="1" applyFont="1" applyBorder="1" applyAlignment="1" applyProtection="1">
      <alignment/>
      <protection hidden="1"/>
    </xf>
    <xf numFmtId="172" fontId="6" fillId="0" borderId="0" xfId="0" applyFont="1" applyAlignment="1" applyProtection="1">
      <alignment/>
      <protection hidden="1"/>
    </xf>
    <xf numFmtId="172" fontId="12" fillId="0" borderId="12" xfId="0" applyNumberFormat="1" applyFont="1" applyBorder="1" applyAlignment="1" applyProtection="1">
      <alignment horizontal="center"/>
      <protection hidden="1"/>
    </xf>
    <xf numFmtId="172" fontId="6" fillId="0" borderId="13" xfId="0" applyNumberFormat="1" applyFont="1" applyBorder="1" applyAlignment="1" applyProtection="1">
      <alignment/>
      <protection hidden="1"/>
    </xf>
    <xf numFmtId="172" fontId="6" fillId="0" borderId="14" xfId="0" applyNumberFormat="1" applyFont="1" applyBorder="1" applyAlignment="1" applyProtection="1">
      <alignment/>
      <protection hidden="1"/>
    </xf>
    <xf numFmtId="172" fontId="6" fillId="0" borderId="15" xfId="0" applyNumberFormat="1" applyFont="1" applyBorder="1" applyAlignment="1" applyProtection="1">
      <alignment/>
      <protection hidden="1"/>
    </xf>
    <xf numFmtId="172" fontId="6" fillId="0" borderId="12" xfId="0" applyNumberFormat="1" applyFont="1" applyBorder="1" applyAlignment="1" applyProtection="1">
      <alignment/>
      <protection hidden="1"/>
    </xf>
    <xf numFmtId="1" fontId="6" fillId="0" borderId="0" xfId="50" applyNumberFormat="1" applyFont="1" applyBorder="1" applyProtection="1">
      <alignment/>
      <protection hidden="1"/>
    </xf>
    <xf numFmtId="172" fontId="14" fillId="0" borderId="0" xfId="0" applyNumberFormat="1" applyFont="1" applyAlignment="1" applyProtection="1">
      <alignment horizontal="center"/>
      <protection hidden="1"/>
    </xf>
    <xf numFmtId="172" fontId="14" fillId="0" borderId="0" xfId="0" applyFont="1" applyAlignment="1" applyProtection="1">
      <alignment/>
      <protection hidden="1"/>
    </xf>
    <xf numFmtId="172" fontId="14" fillId="0" borderId="10" xfId="0" applyNumberFormat="1" applyFont="1" applyBorder="1" applyAlignment="1" applyProtection="1">
      <alignment/>
      <protection hidden="1"/>
    </xf>
    <xf numFmtId="172" fontId="14" fillId="0" borderId="0" xfId="0" applyNumberFormat="1" applyFont="1" applyBorder="1" applyAlignment="1" applyProtection="1">
      <alignment/>
      <protection hidden="1"/>
    </xf>
    <xf numFmtId="172" fontId="14" fillId="0" borderId="11" xfId="0" applyNumberFormat="1" applyFont="1" applyBorder="1" applyAlignment="1" applyProtection="1">
      <alignment/>
      <protection hidden="1"/>
    </xf>
    <xf numFmtId="172" fontId="14" fillId="0" borderId="0" xfId="0" applyNumberFormat="1" applyFont="1" applyAlignment="1" applyProtection="1">
      <alignment/>
      <protection hidden="1"/>
    </xf>
    <xf numFmtId="1" fontId="6" fillId="0" borderId="0" xfId="50" applyNumberFormat="1" applyFont="1" applyBorder="1" applyAlignment="1" applyProtection="1">
      <alignment horizontal="center" vertical="center"/>
      <protection hidden="1"/>
    </xf>
    <xf numFmtId="1" fontId="6" fillId="0" borderId="0" xfId="50" applyNumberFormat="1" applyFont="1" applyProtection="1">
      <alignment/>
      <protection hidden="1"/>
    </xf>
    <xf numFmtId="0" fontId="6" fillId="0" borderId="0" xfId="50" applyFont="1" applyAlignment="1" applyProtection="1">
      <alignment horizontal="right"/>
      <protection hidden="1"/>
    </xf>
    <xf numFmtId="0" fontId="6" fillId="0" borderId="0" xfId="50" applyFont="1" applyProtection="1">
      <alignment/>
      <protection hidden="1"/>
    </xf>
    <xf numFmtId="1" fontId="6" fillId="0" borderId="0" xfId="50" applyNumberFormat="1" applyFont="1" applyAlignment="1" applyProtection="1">
      <alignment horizontal="center" vertical="center"/>
      <protection hidden="1"/>
    </xf>
    <xf numFmtId="172" fontId="18" fillId="33" borderId="0" xfId="0" applyFont="1" applyFill="1" applyAlignment="1" applyProtection="1">
      <alignment horizontal="center" vertical="center"/>
      <protection hidden="1"/>
    </xf>
    <xf numFmtId="172" fontId="6" fillId="0" borderId="0" xfId="0" applyFont="1" applyFill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Alignment="1" applyProtection="1">
      <alignment horizontal="center"/>
      <protection locked="0"/>
    </xf>
    <xf numFmtId="172" fontId="6" fillId="0" borderId="1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Alignment="1" applyProtection="1">
      <alignment horizontal="center"/>
      <protection/>
    </xf>
    <xf numFmtId="172" fontId="6" fillId="0" borderId="0" xfId="0" applyFont="1" applyFill="1" applyAlignment="1" applyProtection="1">
      <alignment horizontal="center"/>
      <protection locked="0"/>
    </xf>
    <xf numFmtId="172" fontId="6" fillId="0" borderId="16" xfId="0" applyFont="1" applyBorder="1" applyAlignment="1" applyProtection="1">
      <alignment horizontal="left"/>
      <protection locked="0"/>
    </xf>
    <xf numFmtId="172" fontId="6" fillId="0" borderId="14" xfId="0" applyFont="1" applyBorder="1" applyAlignment="1" applyProtection="1">
      <alignment horizontal="center"/>
      <protection locked="0"/>
    </xf>
    <xf numFmtId="174" fontId="6" fillId="0" borderId="0" xfId="0" applyNumberFormat="1" applyFont="1" applyAlignment="1" applyProtection="1">
      <alignment horizontal="center"/>
      <protection/>
    </xf>
    <xf numFmtId="174" fontId="5" fillId="0" borderId="0" xfId="0" applyNumberFormat="1" applyFont="1" applyAlignment="1" applyProtection="1">
      <alignment horizontal="center"/>
      <protection/>
    </xf>
    <xf numFmtId="174" fontId="6" fillId="0" borderId="0" xfId="0" applyNumberFormat="1" applyFont="1" applyBorder="1" applyAlignment="1" applyProtection="1">
      <alignment horizontal="center"/>
      <protection/>
    </xf>
    <xf numFmtId="174" fontId="6" fillId="0" borderId="0" xfId="0" applyNumberFormat="1" applyFont="1" applyAlignment="1" applyProtection="1">
      <alignment horizontal="center"/>
      <protection locked="0"/>
    </xf>
    <xf numFmtId="172" fontId="12" fillId="0" borderId="0" xfId="0" applyNumberFormat="1" applyFont="1" applyBorder="1" applyAlignment="1" applyProtection="1">
      <alignment horizontal="left"/>
      <protection hidden="1"/>
    </xf>
    <xf numFmtId="174" fontId="6" fillId="0" borderId="0" xfId="0" applyNumberFormat="1" applyFont="1" applyBorder="1" applyAlignment="1" applyProtection="1">
      <alignment horizontal="center"/>
      <protection locked="0"/>
    </xf>
    <xf numFmtId="172" fontId="12" fillId="0" borderId="10" xfId="0" applyNumberFormat="1" applyFont="1" applyBorder="1" applyAlignment="1" applyProtection="1">
      <alignment horizontal="left"/>
      <protection hidden="1"/>
    </xf>
    <xf numFmtId="172" fontId="12" fillId="34" borderId="10" xfId="0" applyNumberFormat="1" applyFont="1" applyFill="1" applyBorder="1" applyAlignment="1" applyProtection="1">
      <alignment horizontal="left"/>
      <protection hidden="1"/>
    </xf>
    <xf numFmtId="174" fontId="12" fillId="0" borderId="10" xfId="0" applyNumberFormat="1" applyFont="1" applyFill="1" applyBorder="1" applyAlignment="1" applyProtection="1">
      <alignment horizontal="center"/>
      <protection/>
    </xf>
    <xf numFmtId="1" fontId="12" fillId="0" borderId="17" xfId="50" applyNumberFormat="1" applyFont="1" applyBorder="1" applyAlignment="1" applyProtection="1">
      <alignment horizontal="center" vertical="center"/>
      <protection hidden="1"/>
    </xf>
    <xf numFmtId="1" fontId="12" fillId="0" borderId="10" xfId="50" applyNumberFormat="1" applyFont="1" applyBorder="1" applyAlignment="1" applyProtection="1">
      <alignment horizontal="center" vertical="center"/>
      <protection hidden="1"/>
    </xf>
    <xf numFmtId="1" fontId="12" fillId="0" borderId="13" xfId="50" applyNumberFormat="1" applyFont="1" applyBorder="1" applyAlignment="1" applyProtection="1">
      <alignment horizontal="center" vertical="center"/>
      <protection hidden="1"/>
    </xf>
    <xf numFmtId="1" fontId="6" fillId="0" borderId="16" xfId="47" applyNumberFormat="1" applyFont="1" applyBorder="1" applyAlignment="1" applyProtection="1">
      <alignment horizontal="center"/>
      <protection locked="0"/>
    </xf>
    <xf numFmtId="1" fontId="6" fillId="0" borderId="16" xfId="45" applyNumberFormat="1" applyFont="1" applyBorder="1" applyAlignment="1" applyProtection="1">
      <alignment horizontal="center"/>
      <protection locked="0"/>
    </xf>
    <xf numFmtId="174" fontId="12" fillId="0" borderId="10" xfId="0" applyNumberFormat="1" applyFont="1" applyFill="1" applyBorder="1" applyAlignment="1" applyProtection="1">
      <alignment horizontal="center"/>
      <protection locked="0"/>
    </xf>
    <xf numFmtId="174" fontId="6" fillId="0" borderId="10" xfId="0" applyNumberFormat="1" applyFont="1" applyBorder="1" applyAlignment="1" applyProtection="1">
      <alignment horizontal="center"/>
      <protection locked="0"/>
    </xf>
    <xf numFmtId="174" fontId="6" fillId="0" borderId="11" xfId="0" applyNumberFormat="1" applyFont="1" applyBorder="1" applyAlignment="1" applyProtection="1">
      <alignment horizontal="center"/>
      <protection locked="0"/>
    </xf>
    <xf numFmtId="172" fontId="6" fillId="0" borderId="11" xfId="0" applyNumberFormat="1" applyFont="1" applyBorder="1" applyAlignment="1" applyProtection="1">
      <alignment/>
      <protection locked="0"/>
    </xf>
    <xf numFmtId="172" fontId="6" fillId="0" borderId="11" xfId="0" applyNumberFormat="1" applyFont="1" applyFill="1" applyBorder="1" applyAlignment="1" applyProtection="1">
      <alignment horizontal="center"/>
      <protection locked="0"/>
    </xf>
    <xf numFmtId="172" fontId="15" fillId="0" borderId="0" xfId="0" applyNumberFormat="1" applyFont="1" applyBorder="1" applyAlignment="1" applyProtection="1">
      <alignment horizontal="centerContinuous"/>
      <protection hidden="1"/>
    </xf>
    <xf numFmtId="172" fontId="6" fillId="0" borderId="0" xfId="50" applyNumberFormat="1" applyFont="1" applyProtection="1">
      <alignment/>
      <protection hidden="1"/>
    </xf>
    <xf numFmtId="174" fontId="6" fillId="0" borderId="18" xfId="0" applyNumberFormat="1" applyFont="1" applyBorder="1" applyAlignment="1" applyProtection="1">
      <alignment horizontal="center"/>
      <protection locked="0"/>
    </xf>
    <xf numFmtId="172" fontId="6" fillId="0" borderId="18" xfId="0" applyNumberFormat="1" applyFont="1" applyBorder="1" applyAlignment="1" applyProtection="1">
      <alignment horizontal="left"/>
      <protection hidden="1"/>
    </xf>
    <xf numFmtId="1" fontId="6" fillId="0" borderId="0" xfId="50" applyNumberFormat="1" applyFont="1" applyBorder="1" applyAlignment="1" applyProtection="1">
      <alignment horizontal="center"/>
      <protection hidden="1"/>
    </xf>
    <xf numFmtId="1" fontId="6" fillId="0" borderId="0" xfId="50" applyNumberFormat="1" applyFont="1" applyAlignment="1" applyProtection="1">
      <alignment horizontal="center"/>
      <protection hidden="1"/>
    </xf>
    <xf numFmtId="1" fontId="6" fillId="0" borderId="0" xfId="50" applyNumberFormat="1" applyFont="1" applyAlignment="1" applyProtection="1">
      <alignment horizontal="right"/>
      <protection hidden="1"/>
    </xf>
    <xf numFmtId="1" fontId="6" fillId="0" borderId="19" xfId="50" applyNumberFormat="1" applyFont="1" applyBorder="1" applyAlignment="1" applyProtection="1">
      <alignment horizontal="center"/>
      <protection hidden="1"/>
    </xf>
    <xf numFmtId="1" fontId="6" fillId="0" borderId="11" xfId="50" applyNumberFormat="1" applyFont="1" applyBorder="1" applyProtection="1">
      <alignment/>
      <protection hidden="1"/>
    </xf>
    <xf numFmtId="1" fontId="6" fillId="0" borderId="15" xfId="50" applyNumberFormat="1" applyFont="1" applyBorder="1" applyProtection="1">
      <alignment/>
      <protection hidden="1"/>
    </xf>
    <xf numFmtId="174" fontId="7" fillId="35" borderId="0" xfId="52" applyNumberFormat="1" applyFont="1" applyFill="1" applyAlignment="1" applyProtection="1">
      <alignment horizontal="left"/>
      <protection hidden="1" locked="0"/>
    </xf>
    <xf numFmtId="174" fontId="25" fillId="35" borderId="0" xfId="52" applyNumberFormat="1" applyFont="1" applyFill="1" applyAlignment="1" applyProtection="1">
      <alignment horizontal="left"/>
      <protection hidden="1" locked="0"/>
    </xf>
    <xf numFmtId="174" fontId="9" fillId="0" borderId="0" xfId="52" applyNumberFormat="1" applyFont="1" applyAlignment="1" applyProtection="1">
      <alignment horizontal="left"/>
      <protection hidden="1" locked="0"/>
    </xf>
    <xf numFmtId="174" fontId="9" fillId="0" borderId="0" xfId="52" applyNumberFormat="1" applyFont="1" applyFill="1" applyAlignment="1" applyProtection="1">
      <alignment horizontal="left"/>
      <protection hidden="1" locked="0"/>
    </xf>
    <xf numFmtId="174" fontId="9" fillId="35" borderId="0" xfId="52" applyNumberFormat="1" applyFont="1" applyFill="1" applyAlignment="1" applyProtection="1">
      <alignment horizontal="left"/>
      <protection hidden="1" locked="0"/>
    </xf>
    <xf numFmtId="174" fontId="8" fillId="0" borderId="0" xfId="52" applyNumberFormat="1" applyFont="1" applyAlignment="1" applyProtection="1">
      <alignment horizontal="left"/>
      <protection hidden="1" locked="0"/>
    </xf>
    <xf numFmtId="174" fontId="7" fillId="0" borderId="0" xfId="52" applyNumberFormat="1" applyFont="1" applyAlignment="1" applyProtection="1">
      <alignment horizontal="left"/>
      <protection hidden="1" locked="0"/>
    </xf>
    <xf numFmtId="174" fontId="20" fillId="0" borderId="0" xfId="52" applyNumberFormat="1" applyFont="1" applyAlignment="1" applyProtection="1">
      <alignment horizontal="center"/>
      <protection hidden="1" locked="0"/>
    </xf>
    <xf numFmtId="174" fontId="21" fillId="0" borderId="0" xfId="52" applyNumberFormat="1" applyFont="1" applyAlignment="1" applyProtection="1">
      <alignment horizontal="center"/>
      <protection hidden="1" locked="0"/>
    </xf>
    <xf numFmtId="174" fontId="22" fillId="0" borderId="0" xfId="52" applyNumberFormat="1" applyFont="1" applyAlignment="1" applyProtection="1">
      <alignment horizontal="left"/>
      <protection hidden="1" locked="0"/>
    </xf>
    <xf numFmtId="174" fontId="23" fillId="0" borderId="0" xfId="52" applyNumberFormat="1" applyFont="1" applyAlignment="1" applyProtection="1">
      <alignment horizontal="left"/>
      <protection hidden="1" locked="0"/>
    </xf>
    <xf numFmtId="174" fontId="20" fillId="35" borderId="0" xfId="52" applyNumberFormat="1" applyFont="1" applyFill="1" applyAlignment="1" applyProtection="1">
      <alignment horizontal="left"/>
      <protection hidden="1" locked="0"/>
    </xf>
    <xf numFmtId="174" fontId="22" fillId="35" borderId="0" xfId="52" applyNumberFormat="1" applyFont="1" applyFill="1" applyAlignment="1" applyProtection="1">
      <alignment horizontal="left"/>
      <protection hidden="1" locked="0"/>
    </xf>
    <xf numFmtId="174" fontId="22" fillId="0" borderId="0" xfId="52" applyNumberFormat="1" applyFont="1" applyFill="1" applyAlignment="1" applyProtection="1">
      <alignment horizontal="left"/>
      <protection hidden="1" locked="0"/>
    </xf>
    <xf numFmtId="174" fontId="22" fillId="0" borderId="0" xfId="52" applyNumberFormat="1" applyFont="1" applyFill="1" applyBorder="1" applyAlignment="1" applyProtection="1">
      <alignment horizontal="left"/>
      <protection hidden="1" locked="0"/>
    </xf>
    <xf numFmtId="174" fontId="20" fillId="0" borderId="0" xfId="52" applyNumberFormat="1" applyFont="1" applyFill="1" applyAlignment="1" applyProtection="1">
      <alignment horizontal="left"/>
      <protection hidden="1" locked="0"/>
    </xf>
    <xf numFmtId="174" fontId="11" fillId="0" borderId="0" xfId="52" applyNumberFormat="1" applyFont="1" applyAlignment="1" applyProtection="1">
      <alignment horizontal="left"/>
      <protection hidden="1" locked="0"/>
    </xf>
    <xf numFmtId="174" fontId="24" fillId="0" borderId="0" xfId="52" applyNumberFormat="1" applyFont="1" applyAlignment="1" applyProtection="1">
      <alignment horizontal="centerContinuous" vertical="center"/>
      <protection hidden="1" locked="0"/>
    </xf>
    <xf numFmtId="174" fontId="24" fillId="0" borderId="12" xfId="52" applyNumberFormat="1" applyFont="1" applyBorder="1" applyAlignment="1" applyProtection="1">
      <alignment horizontal="centerContinuous" vertical="center"/>
      <protection hidden="1" locked="0"/>
    </xf>
    <xf numFmtId="174" fontId="9" fillId="0" borderId="0" xfId="52" applyNumberFormat="1" applyFont="1" applyBorder="1" applyAlignment="1" applyProtection="1">
      <alignment horizontal="left"/>
      <protection hidden="1" locked="0"/>
    </xf>
    <xf numFmtId="174" fontId="7" fillId="0" borderId="0" xfId="52" applyNumberFormat="1" applyFont="1" applyAlignment="1" applyProtection="1">
      <alignment horizontal="center"/>
      <protection hidden="1" locked="0"/>
    </xf>
    <xf numFmtId="174" fontId="9" fillId="0" borderId="20" xfId="52" applyNumberFormat="1" applyFont="1" applyBorder="1" applyAlignment="1" applyProtection="1">
      <alignment horizontal="left"/>
      <protection hidden="1" locked="0"/>
    </xf>
    <xf numFmtId="174" fontId="9" fillId="0" borderId="0" xfId="52" applyNumberFormat="1" applyFont="1" applyBorder="1" applyAlignment="1" applyProtection="1">
      <alignment horizontal="center"/>
      <protection hidden="1" locked="0"/>
    </xf>
    <xf numFmtId="174" fontId="10" fillId="0" borderId="0" xfId="52" applyNumberFormat="1" applyFont="1" applyAlignment="1" applyProtection="1">
      <alignment horizontal="left"/>
      <protection hidden="1" locked="0"/>
    </xf>
    <xf numFmtId="174" fontId="7" fillId="0" borderId="0" xfId="52" applyNumberFormat="1" applyFont="1" applyFill="1" applyBorder="1" applyAlignment="1" applyProtection="1">
      <alignment horizontal="left"/>
      <protection hidden="1" locked="0"/>
    </xf>
    <xf numFmtId="174" fontId="7" fillId="0" borderId="0" xfId="52" applyNumberFormat="1" applyFont="1" applyFill="1" applyAlignment="1" applyProtection="1">
      <alignment horizontal="left"/>
      <protection hidden="1" locked="0"/>
    </xf>
    <xf numFmtId="174" fontId="7" fillId="0" borderId="21" xfId="52" applyNumberFormat="1" applyFont="1" applyBorder="1" applyAlignment="1" applyProtection="1">
      <alignment horizontal="centerContinuous"/>
      <protection hidden="1" locked="0"/>
    </xf>
    <xf numFmtId="174" fontId="7" fillId="0" borderId="22" xfId="52" applyNumberFormat="1" applyFont="1" applyBorder="1" applyAlignment="1" applyProtection="1">
      <alignment horizontal="centerContinuous"/>
      <protection hidden="1" locked="0"/>
    </xf>
    <xf numFmtId="174" fontId="7" fillId="0" borderId="23" xfId="52" applyNumberFormat="1" applyFont="1" applyBorder="1" applyAlignment="1" applyProtection="1">
      <alignment horizontal="centerContinuous"/>
      <protection hidden="1" locked="0"/>
    </xf>
    <xf numFmtId="174" fontId="7" fillId="0" borderId="24" xfId="52" applyNumberFormat="1" applyFont="1" applyBorder="1" applyAlignment="1" applyProtection="1">
      <alignment horizontal="centerContinuous"/>
      <protection hidden="1" locked="0"/>
    </xf>
    <xf numFmtId="174" fontId="7" fillId="0" borderId="0" xfId="52" applyNumberFormat="1" applyFont="1" applyBorder="1" applyAlignment="1" applyProtection="1">
      <alignment horizontal="centerContinuous"/>
      <protection hidden="1" locked="0"/>
    </xf>
    <xf numFmtId="174" fontId="7" fillId="0" borderId="12" xfId="52" applyNumberFormat="1" applyFont="1" applyBorder="1" applyAlignment="1" applyProtection="1">
      <alignment horizontal="centerContinuous"/>
      <protection hidden="1" locked="0"/>
    </xf>
    <xf numFmtId="174" fontId="9" fillId="0" borderId="24" xfId="52" applyNumberFormat="1" applyFont="1" applyBorder="1" applyAlignment="1" applyProtection="1">
      <alignment horizontal="left"/>
      <protection hidden="1" locked="0"/>
    </xf>
    <xf numFmtId="174" fontId="9" fillId="0" borderId="12" xfId="52" applyNumberFormat="1" applyFont="1" applyBorder="1" applyAlignment="1" applyProtection="1">
      <alignment horizontal="left"/>
      <protection hidden="1" locked="0"/>
    </xf>
    <xf numFmtId="174" fontId="9" fillId="0" borderId="0" xfId="52" applyNumberFormat="1" applyFont="1" applyAlignment="1" applyProtection="1">
      <alignment horizontal="right"/>
      <protection hidden="1" locked="0"/>
    </xf>
    <xf numFmtId="174" fontId="19" fillId="0" borderId="0" xfId="52" applyNumberFormat="1" applyFont="1" applyAlignment="1" applyProtection="1">
      <alignment horizontal="center"/>
      <protection hidden="1" locked="0"/>
    </xf>
    <xf numFmtId="174" fontId="19" fillId="0" borderId="0" xfId="52" applyNumberFormat="1" applyFont="1" applyAlignment="1" applyProtection="1">
      <alignment horizontal="left"/>
      <protection hidden="1" locked="0"/>
    </xf>
    <xf numFmtId="174" fontId="8" fillId="0" borderId="0" xfId="52" applyNumberFormat="1" applyFont="1" applyBorder="1" applyAlignment="1" applyProtection="1">
      <alignment horizontal="left"/>
      <protection hidden="1" locked="0"/>
    </xf>
    <xf numFmtId="1" fontId="6" fillId="36" borderId="11" xfId="50" applyNumberFormat="1" applyFont="1" applyFill="1" applyBorder="1" applyAlignment="1" applyProtection="1">
      <alignment horizontal="centerContinuous" wrapText="1"/>
      <protection hidden="1"/>
    </xf>
    <xf numFmtId="0" fontId="6" fillId="0" borderId="0" xfId="50" applyFont="1" applyAlignment="1" applyProtection="1">
      <alignment vertical="center"/>
      <protection hidden="1"/>
    </xf>
    <xf numFmtId="175" fontId="25" fillId="35" borderId="0" xfId="52" applyNumberFormat="1" applyFont="1" applyFill="1" applyAlignment="1" applyProtection="1">
      <alignment horizontal="right"/>
      <protection hidden="1" locked="0"/>
    </xf>
    <xf numFmtId="174" fontId="9" fillId="0" borderId="25" xfId="52" applyNumberFormat="1" applyFont="1" applyFill="1" applyBorder="1" applyAlignment="1" applyProtection="1">
      <alignment horizontal="left"/>
      <protection hidden="1" locked="0"/>
    </xf>
    <xf numFmtId="174" fontId="9" fillId="0" borderId="18" xfId="52" applyNumberFormat="1" applyFont="1" applyBorder="1" applyAlignment="1" applyProtection="1">
      <alignment horizontal="left"/>
      <protection hidden="1" locked="0"/>
    </xf>
    <xf numFmtId="174" fontId="9" fillId="0" borderId="0" xfId="52" applyNumberFormat="1" applyFont="1" applyBorder="1" applyAlignment="1" applyProtection="1">
      <alignment horizontal="left" vertical="center"/>
      <protection hidden="1" locked="0"/>
    </xf>
    <xf numFmtId="174" fontId="8" fillId="0" borderId="0" xfId="52" applyNumberFormat="1" applyFont="1" applyAlignment="1" applyProtection="1">
      <alignment horizontal="left" vertical="center"/>
      <protection hidden="1" locked="0"/>
    </xf>
    <xf numFmtId="174" fontId="8" fillId="0" borderId="0" xfId="52" applyNumberFormat="1" applyFont="1" applyBorder="1" applyAlignment="1" applyProtection="1">
      <alignment horizontal="left" vertical="center"/>
      <protection hidden="1" locked="0"/>
    </xf>
    <xf numFmtId="174" fontId="10" fillId="0" borderId="0" xfId="52" applyNumberFormat="1" applyFont="1" applyBorder="1" applyAlignment="1" applyProtection="1">
      <alignment horizontal="left" vertical="center"/>
      <protection hidden="1" locked="0"/>
    </xf>
    <xf numFmtId="174" fontId="7" fillId="0" borderId="0" xfId="52" applyNumberFormat="1" applyFont="1" applyBorder="1" applyAlignment="1" applyProtection="1">
      <alignment horizontal="left" vertical="center"/>
      <protection hidden="1" locked="0"/>
    </xf>
    <xf numFmtId="174" fontId="9" fillId="0" borderId="0" xfId="52" applyNumberFormat="1" applyFont="1" applyBorder="1" applyAlignment="1" applyProtection="1">
      <alignment horizontal="right" vertical="center"/>
      <protection hidden="1" locked="0"/>
    </xf>
    <xf numFmtId="174" fontId="19" fillId="0" borderId="0" xfId="52" applyNumberFormat="1" applyFont="1" applyBorder="1" applyAlignment="1" applyProtection="1">
      <alignment horizontal="center" vertical="center"/>
      <protection hidden="1" locked="0"/>
    </xf>
    <xf numFmtId="174" fontId="19" fillId="0" borderId="0" xfId="52" applyNumberFormat="1" applyFont="1" applyBorder="1" applyAlignment="1" applyProtection="1">
      <alignment horizontal="left" vertical="center"/>
      <protection hidden="1" locked="0"/>
    </xf>
    <xf numFmtId="174" fontId="9" fillId="37" borderId="26" xfId="52" applyNumberFormat="1" applyFont="1" applyFill="1" applyBorder="1" applyAlignment="1" applyProtection="1">
      <alignment horizontal="left"/>
      <protection hidden="1" locked="0"/>
    </xf>
    <xf numFmtId="174" fontId="9" fillId="37" borderId="27" xfId="52" applyNumberFormat="1" applyFont="1" applyFill="1" applyBorder="1" applyAlignment="1" applyProtection="1">
      <alignment horizontal="left"/>
      <protection hidden="1" locked="0"/>
    </xf>
    <xf numFmtId="174" fontId="9" fillId="37" borderId="28" xfId="52" applyNumberFormat="1" applyFont="1" applyFill="1" applyBorder="1" applyAlignment="1" applyProtection="1">
      <alignment horizontal="left"/>
      <protection hidden="1" locked="0"/>
    </xf>
    <xf numFmtId="174" fontId="9" fillId="37" borderId="0" xfId="52" applyNumberFormat="1" applyFont="1" applyFill="1" applyAlignment="1" applyProtection="1">
      <alignment horizontal="left"/>
      <protection hidden="1" locked="0"/>
    </xf>
    <xf numFmtId="174" fontId="9" fillId="37" borderId="0" xfId="52" applyNumberFormat="1" applyFont="1" applyFill="1" applyBorder="1" applyAlignment="1" applyProtection="1">
      <alignment horizontal="left"/>
      <protection hidden="1" locked="0"/>
    </xf>
    <xf numFmtId="174" fontId="9" fillId="38" borderId="26" xfId="52" applyNumberFormat="1" applyFont="1" applyFill="1" applyBorder="1" applyAlignment="1" applyProtection="1">
      <alignment horizontal="left"/>
      <protection hidden="1" locked="0"/>
    </xf>
    <xf numFmtId="174" fontId="9" fillId="38" borderId="27" xfId="52" applyNumberFormat="1" applyFont="1" applyFill="1" applyBorder="1" applyAlignment="1" applyProtection="1">
      <alignment horizontal="left"/>
      <protection hidden="1" locked="0"/>
    </xf>
    <xf numFmtId="174" fontId="9" fillId="38" borderId="28" xfId="52" applyNumberFormat="1" applyFont="1" applyFill="1" applyBorder="1" applyAlignment="1" applyProtection="1">
      <alignment horizontal="left"/>
      <protection hidden="1" locked="0"/>
    </xf>
    <xf numFmtId="174" fontId="9" fillId="38" borderId="0" xfId="52" applyNumberFormat="1" applyFont="1" applyFill="1" applyBorder="1" applyAlignment="1" applyProtection="1">
      <alignment horizontal="left"/>
      <protection hidden="1" locked="0"/>
    </xf>
    <xf numFmtId="174" fontId="9" fillId="38" borderId="0" xfId="52" applyNumberFormat="1" applyFont="1" applyFill="1" applyAlignment="1" applyProtection="1">
      <alignment horizontal="left"/>
      <protection hidden="1" locked="0"/>
    </xf>
    <xf numFmtId="174" fontId="9" fillId="37" borderId="22" xfId="52" applyNumberFormat="1" applyFont="1" applyFill="1" applyBorder="1" applyAlignment="1" applyProtection="1">
      <alignment horizontal="left"/>
      <protection hidden="1" locked="0"/>
    </xf>
    <xf numFmtId="174" fontId="9" fillId="39" borderId="26" xfId="52" applyNumberFormat="1" applyFont="1" applyFill="1" applyBorder="1" applyAlignment="1" applyProtection="1">
      <alignment horizontal="left"/>
      <protection hidden="1" locked="0"/>
    </xf>
    <xf numFmtId="174" fontId="9" fillId="39" borderId="27" xfId="52" applyNumberFormat="1" applyFont="1" applyFill="1" applyBorder="1" applyAlignment="1" applyProtection="1">
      <alignment horizontal="left"/>
      <protection hidden="1" locked="0"/>
    </xf>
    <xf numFmtId="174" fontId="9" fillId="39" borderId="28" xfId="52" applyNumberFormat="1" applyFont="1" applyFill="1" applyBorder="1" applyAlignment="1" applyProtection="1">
      <alignment horizontal="left"/>
      <protection hidden="1" locked="0"/>
    </xf>
    <xf numFmtId="174" fontId="9" fillId="39" borderId="0" xfId="52" applyNumberFormat="1" applyFont="1" applyFill="1" applyBorder="1" applyAlignment="1" applyProtection="1">
      <alignment horizontal="left"/>
      <protection hidden="1" locked="0"/>
    </xf>
    <xf numFmtId="174" fontId="9" fillId="39" borderId="0" xfId="52" applyNumberFormat="1" applyFont="1" applyFill="1" applyAlignment="1" applyProtection="1">
      <alignment horizontal="left"/>
      <protection hidden="1" locked="0"/>
    </xf>
    <xf numFmtId="174" fontId="9" fillId="40" borderId="26" xfId="52" applyNumberFormat="1" applyFont="1" applyFill="1" applyBorder="1" applyAlignment="1" applyProtection="1">
      <alignment horizontal="left"/>
      <protection hidden="1" locked="0"/>
    </xf>
    <xf numFmtId="174" fontId="9" fillId="40" borderId="27" xfId="52" applyNumberFormat="1" applyFont="1" applyFill="1" applyBorder="1" applyAlignment="1" applyProtection="1">
      <alignment horizontal="left"/>
      <protection hidden="1" locked="0"/>
    </xf>
    <xf numFmtId="174" fontId="9" fillId="40" borderId="28" xfId="52" applyNumberFormat="1" applyFont="1" applyFill="1" applyBorder="1" applyAlignment="1" applyProtection="1">
      <alignment horizontal="left"/>
      <protection hidden="1" locked="0"/>
    </xf>
    <xf numFmtId="174" fontId="9" fillId="40" borderId="0" xfId="52" applyNumberFormat="1" applyFont="1" applyFill="1" applyBorder="1" applyAlignment="1" applyProtection="1">
      <alignment horizontal="left"/>
      <protection hidden="1" locked="0"/>
    </xf>
    <xf numFmtId="174" fontId="9" fillId="40" borderId="0" xfId="52" applyNumberFormat="1" applyFont="1" applyFill="1" applyAlignment="1" applyProtection="1">
      <alignment horizontal="left"/>
      <protection hidden="1" locked="0"/>
    </xf>
    <xf numFmtId="1" fontId="4" fillId="0" borderId="0" xfId="51" applyNumberFormat="1" applyFont="1" applyFill="1" applyProtection="1">
      <alignment/>
      <protection locked="0"/>
    </xf>
    <xf numFmtId="174" fontId="7" fillId="38" borderId="27" xfId="52" applyNumberFormat="1" applyFont="1" applyFill="1" applyBorder="1" applyAlignment="1" applyProtection="1">
      <alignment horizontal="left"/>
      <protection hidden="1" locked="0"/>
    </xf>
    <xf numFmtId="174" fontId="10" fillId="38" borderId="27" xfId="52" applyNumberFormat="1" applyFont="1" applyFill="1" applyBorder="1" applyAlignment="1" applyProtection="1">
      <alignment horizontal="left"/>
      <protection hidden="1" locked="0"/>
    </xf>
    <xf numFmtId="174" fontId="10" fillId="38" borderId="28" xfId="52" applyNumberFormat="1" applyFont="1" applyFill="1" applyBorder="1" applyAlignment="1" applyProtection="1">
      <alignment horizontal="left"/>
      <protection hidden="1" locked="0"/>
    </xf>
    <xf numFmtId="174" fontId="9" fillId="37" borderId="20" xfId="52" applyNumberFormat="1" applyFont="1" applyFill="1" applyBorder="1" applyAlignment="1" applyProtection="1">
      <alignment horizontal="left"/>
      <protection hidden="1" locked="0"/>
    </xf>
    <xf numFmtId="174" fontId="24" fillId="0" borderId="0" xfId="52" applyNumberFormat="1" applyFont="1" applyBorder="1" applyAlignment="1" applyProtection="1">
      <alignment horizontal="centerContinuous" vertical="center"/>
      <protection hidden="1" locked="0"/>
    </xf>
    <xf numFmtId="1" fontId="6" fillId="0" borderId="0" xfId="50" applyNumberFormat="1" applyFont="1" applyProtection="1">
      <alignment/>
      <protection/>
    </xf>
    <xf numFmtId="1" fontId="6" fillId="0" borderId="0" xfId="50" applyNumberFormat="1" applyFont="1" applyBorder="1" applyAlignment="1" applyProtection="1">
      <alignment horizontal="center"/>
      <protection/>
    </xf>
    <xf numFmtId="1" fontId="6" fillId="0" borderId="0" xfId="50" applyNumberFormat="1" applyFont="1" applyBorder="1" applyProtection="1">
      <alignment/>
      <protection/>
    </xf>
    <xf numFmtId="172" fontId="0" fillId="0" borderId="0" xfId="0" applyAlignment="1" applyProtection="1">
      <alignment/>
      <protection/>
    </xf>
    <xf numFmtId="0" fontId="6" fillId="0" borderId="0" xfId="50" applyFont="1" applyProtection="1">
      <alignment/>
      <protection/>
    </xf>
    <xf numFmtId="0" fontId="6" fillId="0" borderId="0" xfId="50" applyFont="1" applyAlignment="1" applyProtection="1">
      <alignment horizontal="right"/>
      <protection/>
    </xf>
    <xf numFmtId="1" fontId="6" fillId="0" borderId="0" xfId="50" applyNumberFormat="1" applyFont="1" applyAlignment="1" applyProtection="1">
      <alignment horizontal="center"/>
      <protection/>
    </xf>
    <xf numFmtId="1" fontId="6" fillId="0" borderId="0" xfId="50" applyNumberFormat="1" applyFont="1" applyAlignment="1" applyProtection="1">
      <alignment horizontal="right"/>
      <protection/>
    </xf>
    <xf numFmtId="172" fontId="6" fillId="0" borderId="0" xfId="50" applyNumberFormat="1" applyFont="1" applyProtection="1">
      <alignment/>
      <protection/>
    </xf>
    <xf numFmtId="1" fontId="6" fillId="0" borderId="19" xfId="50" applyNumberFormat="1" applyFont="1" applyBorder="1" applyAlignment="1" applyProtection="1">
      <alignment horizontal="center"/>
      <protection/>
    </xf>
    <xf numFmtId="1" fontId="6" fillId="0" borderId="11" xfId="50" applyNumberFormat="1" applyFont="1" applyBorder="1" applyProtection="1">
      <alignment/>
      <protection/>
    </xf>
    <xf numFmtId="1" fontId="6" fillId="0" borderId="15" xfId="50" applyNumberFormat="1" applyFont="1" applyBorder="1" applyProtection="1">
      <alignment/>
      <protection/>
    </xf>
    <xf numFmtId="1" fontId="6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Border="1" applyAlignment="1" applyProtection="1">
      <alignment horizontal="center"/>
      <protection locked="0"/>
    </xf>
    <xf numFmtId="172" fontId="12" fillId="0" borderId="0" xfId="0" applyFont="1" applyAlignment="1" applyProtection="1">
      <alignment horizontal="center"/>
      <protection locked="0"/>
    </xf>
    <xf numFmtId="172" fontId="13" fillId="0" borderId="0" xfId="0" applyFont="1" applyAlignment="1" applyProtection="1">
      <alignment wrapText="1"/>
      <protection/>
    </xf>
    <xf numFmtId="172" fontId="0" fillId="0" borderId="0" xfId="0" applyAlignment="1">
      <alignment wrapText="1"/>
    </xf>
    <xf numFmtId="0" fontId="26" fillId="0" borderId="0" xfId="50" applyFont="1" applyAlignment="1" applyProtection="1">
      <alignment horizont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JOUEURS.DBF" xfId="50"/>
    <cellStyle name="Normal_LISTE_HOMMES" xfId="51"/>
    <cellStyle name="Normal_TABLEAU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8</xdr:col>
      <xdr:colOff>180975</xdr:colOff>
      <xdr:row>0</xdr:row>
      <xdr:rowOff>295275</xdr:rowOff>
    </xdr:to>
    <xdr:grpSp>
      <xdr:nvGrpSpPr>
        <xdr:cNvPr id="1" name="Group 11"/>
        <xdr:cNvGrpSpPr>
          <a:grpSpLocks/>
        </xdr:cNvGrpSpPr>
      </xdr:nvGrpSpPr>
      <xdr:grpSpPr>
        <a:xfrm>
          <a:off x="200025" y="47625"/>
          <a:ext cx="6019800" cy="247650"/>
          <a:chOff x="-1602" y="-31"/>
          <a:chExt cx="19592" cy="26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QUASH\DIVERS\VETIN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H"/>
      <sheetName val="60H"/>
      <sheetName val="55H"/>
      <sheetName val="50H"/>
      <sheetName val="45H"/>
      <sheetName val="40H"/>
      <sheetName val="35H"/>
      <sheetName val="40F"/>
      <sheetName val="35F"/>
    </sheetNames>
    <sheetDataSet>
      <sheetData sheetId="0">
        <row r="12">
          <cell r="A12" t="str">
            <v>v10,00</v>
          </cell>
        </row>
        <row r="13">
          <cell r="A13" t="str">
            <v>v10,00</v>
          </cell>
        </row>
        <row r="14">
          <cell r="A14" t="str">
            <v>v14,40</v>
          </cell>
        </row>
        <row r="15">
          <cell r="A15" t="str">
            <v>v14,40</v>
          </cell>
        </row>
        <row r="16">
          <cell r="A16" t="str">
            <v>v20,00</v>
          </cell>
        </row>
        <row r="17">
          <cell r="A17" t="str">
            <v>s16,00</v>
          </cell>
        </row>
        <row r="18">
          <cell r="A18" t="str">
            <v>s12,00</v>
          </cell>
        </row>
        <row r="19">
          <cell r="A19" t="str">
            <v>s12,00</v>
          </cell>
        </row>
        <row r="20">
          <cell r="A20" t="str">
            <v>s18,40</v>
          </cell>
        </row>
        <row r="21">
          <cell r="A21" t="str">
            <v>s18,40</v>
          </cell>
        </row>
      </sheetData>
      <sheetData sheetId="1">
        <row r="12">
          <cell r="A12" t="str">
            <v>v12,40</v>
          </cell>
        </row>
        <row r="13">
          <cell r="A13" t="str">
            <v>v16,40</v>
          </cell>
        </row>
        <row r="14">
          <cell r="A14" t="str">
            <v>v16,40</v>
          </cell>
        </row>
        <row r="15">
          <cell r="A15" t="str">
            <v>v20,40</v>
          </cell>
        </row>
        <row r="16">
          <cell r="A16" t="str">
            <v>v20,40</v>
          </cell>
        </row>
        <row r="17">
          <cell r="A17" t="str">
            <v>s15,20</v>
          </cell>
        </row>
        <row r="18">
          <cell r="A18" t="str">
            <v>s15,20</v>
          </cell>
        </row>
        <row r="19">
          <cell r="A19" t="str">
            <v>s19,20</v>
          </cell>
        </row>
        <row r="20">
          <cell r="A20" t="str">
            <v>d11,20</v>
          </cell>
        </row>
        <row r="21">
          <cell r="A21" t="str">
            <v>d11,20</v>
          </cell>
        </row>
      </sheetData>
      <sheetData sheetId="2">
        <row r="3">
          <cell r="A3" t="str">
            <v>  </v>
          </cell>
        </row>
        <row r="4">
          <cell r="A4" t="str">
            <v>  </v>
          </cell>
        </row>
        <row r="5">
          <cell r="A5" t="str">
            <v>  </v>
          </cell>
        </row>
        <row r="6">
          <cell r="A6" t="str">
            <v>  </v>
          </cell>
        </row>
        <row r="7">
          <cell r="A7" t="str">
            <v>  </v>
          </cell>
        </row>
        <row r="8">
          <cell r="A8" t="str">
            <v>  </v>
          </cell>
        </row>
        <row r="9">
          <cell r="A9" t="str">
            <v>  </v>
          </cell>
        </row>
        <row r="10">
          <cell r="A10" t="str">
            <v>  </v>
          </cell>
        </row>
        <row r="11">
          <cell r="A11" t="str">
            <v>  </v>
          </cell>
        </row>
        <row r="12">
          <cell r="A12" t="str">
            <v>  </v>
          </cell>
        </row>
        <row r="13">
          <cell r="A13" t="str">
            <v>  </v>
          </cell>
        </row>
        <row r="14">
          <cell r="A14" t="str">
            <v>  </v>
          </cell>
        </row>
        <row r="15">
          <cell r="A15" t="str">
            <v>  </v>
          </cell>
        </row>
        <row r="16">
          <cell r="A16" t="str">
            <v>  </v>
          </cell>
        </row>
        <row r="17">
          <cell r="A17" t="str">
            <v>  </v>
          </cell>
        </row>
        <row r="18">
          <cell r="A18" t="str">
            <v>  </v>
          </cell>
        </row>
        <row r="19">
          <cell r="A19" t="str">
            <v>  </v>
          </cell>
        </row>
        <row r="20">
          <cell r="A20" t="str">
            <v>  </v>
          </cell>
        </row>
        <row r="21">
          <cell r="A21" t="str">
            <v>  </v>
          </cell>
        </row>
        <row r="22">
          <cell r="A22" t="str">
            <v>v15,20</v>
          </cell>
        </row>
        <row r="24">
          <cell r="A24" t="str">
            <v>v15,20</v>
          </cell>
        </row>
        <row r="25">
          <cell r="A25" t="str">
            <v>v14,40</v>
          </cell>
        </row>
        <row r="27">
          <cell r="A27" t="str">
            <v>v14,40</v>
          </cell>
        </row>
        <row r="28">
          <cell r="A28" t="str">
            <v>  </v>
          </cell>
        </row>
        <row r="29">
          <cell r="A29" t="str">
            <v>  </v>
          </cell>
        </row>
        <row r="30">
          <cell r="A30" t="str">
            <v>  </v>
          </cell>
        </row>
        <row r="31">
          <cell r="A31" t="str">
            <v>  </v>
          </cell>
        </row>
        <row r="32">
          <cell r="A32" t="str">
            <v>  </v>
          </cell>
        </row>
        <row r="33">
          <cell r="A33" t="str">
            <v>  </v>
          </cell>
        </row>
        <row r="34">
          <cell r="A34" t="str">
            <v>  </v>
          </cell>
        </row>
        <row r="35">
          <cell r="A35" t="str">
            <v>  </v>
          </cell>
        </row>
        <row r="36">
          <cell r="A36" t="str">
            <v>  </v>
          </cell>
        </row>
        <row r="37">
          <cell r="A37" t="str">
            <v>  </v>
          </cell>
        </row>
        <row r="38">
          <cell r="A38" t="str">
            <v>  </v>
          </cell>
        </row>
        <row r="39">
          <cell r="A39" t="str">
            <v>  </v>
          </cell>
        </row>
        <row r="40">
          <cell r="A40" t="str">
            <v>  </v>
          </cell>
        </row>
        <row r="41">
          <cell r="A41" t="str">
            <v>s9,20</v>
          </cell>
        </row>
        <row r="42">
          <cell r="A42" t="str">
            <v>s9,20</v>
          </cell>
        </row>
        <row r="43">
          <cell r="A43" t="str">
            <v>s9,20</v>
          </cell>
        </row>
        <row r="44">
          <cell r="A44" t="str">
            <v>s9,20</v>
          </cell>
        </row>
        <row r="45">
          <cell r="A45" t="str">
            <v>  </v>
          </cell>
        </row>
        <row r="46">
          <cell r="A46" t="str">
            <v>  </v>
          </cell>
        </row>
        <row r="47">
          <cell r="A47" t="str">
            <v>  </v>
          </cell>
        </row>
        <row r="48">
          <cell r="A48" t="str">
            <v>  </v>
          </cell>
        </row>
        <row r="49">
          <cell r="A49" t="str">
            <v>  </v>
          </cell>
        </row>
        <row r="50">
          <cell r="A50" t="str">
            <v>  </v>
          </cell>
        </row>
        <row r="51">
          <cell r="A51" t="str">
            <v>  </v>
          </cell>
        </row>
        <row r="52">
          <cell r="A52" t="str">
            <v>  </v>
          </cell>
        </row>
        <row r="53">
          <cell r="A53" t="str">
            <v>  </v>
          </cell>
        </row>
        <row r="54">
          <cell r="A54" t="str">
            <v>  </v>
          </cell>
        </row>
        <row r="55">
          <cell r="A55" t="str">
            <v>  </v>
          </cell>
        </row>
        <row r="56">
          <cell r="A56" t="str">
            <v>  </v>
          </cell>
        </row>
        <row r="57">
          <cell r="A57" t="str">
            <v>  </v>
          </cell>
        </row>
        <row r="58">
          <cell r="A58" t="str">
            <v>  </v>
          </cell>
        </row>
        <row r="59">
          <cell r="A59" t="str">
            <v>  </v>
          </cell>
        </row>
        <row r="60">
          <cell r="A60" t="str">
            <v>  </v>
          </cell>
        </row>
        <row r="61">
          <cell r="A61" t="str">
            <v>  </v>
          </cell>
        </row>
        <row r="62">
          <cell r="A62" t="str">
            <v>  </v>
          </cell>
        </row>
        <row r="63">
          <cell r="A63" t="str">
            <v>  </v>
          </cell>
        </row>
        <row r="64">
          <cell r="A64" t="str">
            <v>  </v>
          </cell>
        </row>
        <row r="65">
          <cell r="A65" t="str">
            <v>  </v>
          </cell>
        </row>
        <row r="66">
          <cell r="A66" t="str">
            <v>  </v>
          </cell>
        </row>
        <row r="67">
          <cell r="A67" t="str">
            <v>  </v>
          </cell>
        </row>
        <row r="68">
          <cell r="A68" t="str">
            <v>  </v>
          </cell>
        </row>
        <row r="69">
          <cell r="A69" t="str">
            <v>s16,40</v>
          </cell>
        </row>
        <row r="70">
          <cell r="A70" t="str">
            <v>s16,40</v>
          </cell>
        </row>
        <row r="73">
          <cell r="A73" t="str">
            <v>s14,00</v>
          </cell>
        </row>
        <row r="74">
          <cell r="A74" t="str">
            <v>s14,00</v>
          </cell>
        </row>
        <row r="77">
          <cell r="A77" t="str">
            <v>v19,20</v>
          </cell>
        </row>
        <row r="78">
          <cell r="A78" t="str">
            <v>v19,20</v>
          </cell>
        </row>
        <row r="81">
          <cell r="A81" t="str">
            <v>  </v>
          </cell>
        </row>
        <row r="82">
          <cell r="A82" t="str">
            <v>  </v>
          </cell>
        </row>
        <row r="83">
          <cell r="A83" t="str">
            <v>  </v>
          </cell>
        </row>
        <row r="84">
          <cell r="A84" t="str">
            <v>  </v>
          </cell>
        </row>
        <row r="85">
          <cell r="A85" t="str">
            <v>  </v>
          </cell>
        </row>
        <row r="86">
          <cell r="A86" t="str">
            <v>  </v>
          </cell>
        </row>
        <row r="87">
          <cell r="A87" t="str">
            <v>  </v>
          </cell>
        </row>
        <row r="88">
          <cell r="A88" t="str">
            <v>  </v>
          </cell>
        </row>
        <row r="89">
          <cell r="A89" t="str">
            <v>  </v>
          </cell>
        </row>
        <row r="90">
          <cell r="A90" t="str">
            <v>  </v>
          </cell>
        </row>
        <row r="91">
          <cell r="A91" t="str">
            <v>  </v>
          </cell>
        </row>
        <row r="92">
          <cell r="A92" t="str">
            <v>  </v>
          </cell>
        </row>
        <row r="93">
          <cell r="A93" t="str">
            <v>  </v>
          </cell>
        </row>
        <row r="94">
          <cell r="A94" t="str">
            <v>  </v>
          </cell>
        </row>
        <row r="95">
          <cell r="A95" t="str">
            <v>  </v>
          </cell>
        </row>
        <row r="96">
          <cell r="A96" t="str">
            <v>  </v>
          </cell>
        </row>
        <row r="97">
          <cell r="A97" t="str">
            <v>  </v>
          </cell>
        </row>
        <row r="98">
          <cell r="A98" t="str">
            <v>  </v>
          </cell>
        </row>
        <row r="99">
          <cell r="A99" t="str">
            <v>  </v>
          </cell>
        </row>
        <row r="100">
          <cell r="A100" t="str">
            <v>  </v>
          </cell>
        </row>
        <row r="101">
          <cell r="A101" t="str">
            <v>d13,20</v>
          </cell>
        </row>
        <row r="104">
          <cell r="A104" t="str">
            <v>d12,40</v>
          </cell>
        </row>
        <row r="107">
          <cell r="A107" t="str">
            <v>d12,40</v>
          </cell>
        </row>
        <row r="110">
          <cell r="A110" t="str">
            <v>d12,40</v>
          </cell>
        </row>
        <row r="113">
          <cell r="A113" t="str">
            <v>d12,40</v>
          </cell>
        </row>
        <row r="116">
          <cell r="A116" t="str">
            <v>d12,40</v>
          </cell>
        </row>
        <row r="121">
          <cell r="A121" t="str">
            <v>  </v>
          </cell>
        </row>
        <row r="122">
          <cell r="A122" t="str">
            <v>  </v>
          </cell>
        </row>
        <row r="123">
          <cell r="A123" t="str">
            <v>  </v>
          </cell>
        </row>
        <row r="124">
          <cell r="A124" t="str">
            <v>  </v>
          </cell>
        </row>
        <row r="125">
          <cell r="A125" t="str">
            <v>  </v>
          </cell>
        </row>
        <row r="126">
          <cell r="A126" t="str">
            <v>  </v>
          </cell>
        </row>
        <row r="127">
          <cell r="A127" t="str">
            <v>  </v>
          </cell>
        </row>
        <row r="128">
          <cell r="A128" t="str">
            <v>  </v>
          </cell>
        </row>
        <row r="129">
          <cell r="A129" t="str">
            <v>  </v>
          </cell>
        </row>
        <row r="130">
          <cell r="A130" t="str">
            <v>  </v>
          </cell>
        </row>
        <row r="131">
          <cell r="A131" t="str">
            <v>  </v>
          </cell>
        </row>
        <row r="132">
          <cell r="A132" t="str">
            <v>  </v>
          </cell>
        </row>
        <row r="133">
          <cell r="A133" t="str">
            <v>  </v>
          </cell>
        </row>
        <row r="134">
          <cell r="A134" t="str">
            <v>  </v>
          </cell>
        </row>
        <row r="135">
          <cell r="A135" t="str">
            <v>  </v>
          </cell>
        </row>
        <row r="136">
          <cell r="A136" t="str">
            <v>  </v>
          </cell>
        </row>
        <row r="137">
          <cell r="A137" t="str">
            <v>  </v>
          </cell>
        </row>
        <row r="138">
          <cell r="A138" t="str">
            <v>  </v>
          </cell>
        </row>
        <row r="139">
          <cell r="A139" t="str">
            <v>  </v>
          </cell>
        </row>
        <row r="140">
          <cell r="A140" t="str">
            <v>  </v>
          </cell>
        </row>
        <row r="141">
          <cell r="A141" t="str">
            <v>  </v>
          </cell>
        </row>
        <row r="142">
          <cell r="A142" t="str">
            <v>  </v>
          </cell>
        </row>
        <row r="143">
          <cell r="A143" t="str">
            <v>  </v>
          </cell>
        </row>
        <row r="144">
          <cell r="A144" t="str">
            <v>  </v>
          </cell>
        </row>
        <row r="145">
          <cell r="A145" t="str">
            <v>  </v>
          </cell>
        </row>
        <row r="146">
          <cell r="A146" t="str">
            <v>  </v>
          </cell>
        </row>
      </sheetData>
      <sheetData sheetId="3">
        <row r="3">
          <cell r="A3" t="str">
            <v>  </v>
          </cell>
        </row>
        <row r="4">
          <cell r="A4" t="str">
            <v>v10,00</v>
          </cell>
        </row>
        <row r="5">
          <cell r="A5" t="str">
            <v>  </v>
          </cell>
        </row>
        <row r="6">
          <cell r="A6" t="str">
            <v>  </v>
          </cell>
        </row>
        <row r="7">
          <cell r="A7" t="str">
            <v>  </v>
          </cell>
        </row>
        <row r="8">
          <cell r="A8" t="str">
            <v>v10,00</v>
          </cell>
        </row>
        <row r="9">
          <cell r="A9" t="str">
            <v>  </v>
          </cell>
        </row>
        <row r="10">
          <cell r="A10" t="str">
            <v>v10,00</v>
          </cell>
        </row>
        <row r="11">
          <cell r="A11" t="str">
            <v>v10,00</v>
          </cell>
        </row>
        <row r="12">
          <cell r="A12" t="str">
            <v>  </v>
          </cell>
        </row>
        <row r="13">
          <cell r="A13" t="str">
            <v>v10,00</v>
          </cell>
        </row>
        <row r="14">
          <cell r="A14" t="str">
            <v>  </v>
          </cell>
        </row>
        <row r="15">
          <cell r="A15" t="str">
            <v>v10,40</v>
          </cell>
        </row>
        <row r="16">
          <cell r="A16" t="str">
            <v>  </v>
          </cell>
        </row>
        <row r="17">
          <cell r="A17" t="str">
            <v>v10,40</v>
          </cell>
        </row>
        <row r="18">
          <cell r="A18" t="str">
            <v>  </v>
          </cell>
        </row>
        <row r="19">
          <cell r="A19" t="str">
            <v>  </v>
          </cell>
        </row>
        <row r="20">
          <cell r="A20" t="str">
            <v>  </v>
          </cell>
        </row>
        <row r="21">
          <cell r="A21" t="str">
            <v>v15,20</v>
          </cell>
        </row>
        <row r="22">
          <cell r="A22" t="str">
            <v>v15,20</v>
          </cell>
        </row>
        <row r="23">
          <cell r="A23" t="str">
            <v>v15,20</v>
          </cell>
        </row>
        <row r="24">
          <cell r="A24" t="str">
            <v>v15,20</v>
          </cell>
        </row>
        <row r="25">
          <cell r="A25" t="str">
            <v>v15,20</v>
          </cell>
        </row>
        <row r="26">
          <cell r="A26" t="str">
            <v>v16,00</v>
          </cell>
        </row>
        <row r="27">
          <cell r="A27" t="str">
            <v>v16,00</v>
          </cell>
        </row>
        <row r="28">
          <cell r="A28" t="str">
            <v>v16,00</v>
          </cell>
        </row>
        <row r="29">
          <cell r="A29" t="str">
            <v>  </v>
          </cell>
        </row>
        <row r="30">
          <cell r="A30" t="str">
            <v>  </v>
          </cell>
        </row>
        <row r="31">
          <cell r="A31" t="str">
            <v>  </v>
          </cell>
        </row>
        <row r="32">
          <cell r="A32" t="str">
            <v>  </v>
          </cell>
        </row>
        <row r="33">
          <cell r="A33" t="str">
            <v>  </v>
          </cell>
        </row>
        <row r="34">
          <cell r="A34" t="str">
            <v>  </v>
          </cell>
        </row>
        <row r="35">
          <cell r="A35" t="str">
            <v>  </v>
          </cell>
        </row>
        <row r="36">
          <cell r="A36" t="str">
            <v>  </v>
          </cell>
        </row>
        <row r="37">
          <cell r="A37" t="str">
            <v>  </v>
          </cell>
        </row>
        <row r="38">
          <cell r="A38" t="str">
            <v>  </v>
          </cell>
        </row>
        <row r="39">
          <cell r="A39" t="str">
            <v>  </v>
          </cell>
        </row>
        <row r="40">
          <cell r="A40" t="str">
            <v>  </v>
          </cell>
        </row>
        <row r="41">
          <cell r="A41" t="str">
            <v>s10,00</v>
          </cell>
        </row>
        <row r="42">
          <cell r="A42" t="str">
            <v>s10,00</v>
          </cell>
        </row>
        <row r="43">
          <cell r="A43" t="str">
            <v>s10,00</v>
          </cell>
        </row>
        <row r="44">
          <cell r="A44" t="str">
            <v>s10,00</v>
          </cell>
        </row>
        <row r="47">
          <cell r="A47" t="str">
            <v>s9,20</v>
          </cell>
        </row>
        <row r="48">
          <cell r="A48" t="str">
            <v>s10,00</v>
          </cell>
        </row>
        <row r="49">
          <cell r="A49" t="str">
            <v>s10,00</v>
          </cell>
        </row>
        <row r="50">
          <cell r="A50" t="str">
            <v>s10,00</v>
          </cell>
        </row>
        <row r="54">
          <cell r="A54" t="str">
            <v>v16,00</v>
          </cell>
        </row>
        <row r="55">
          <cell r="A55" t="str">
            <v>v16,00</v>
          </cell>
        </row>
        <row r="56">
          <cell r="A56" t="str">
            <v>v16,00</v>
          </cell>
        </row>
        <row r="57">
          <cell r="A57" t="str">
            <v>  </v>
          </cell>
        </row>
        <row r="58">
          <cell r="A58" t="str">
            <v>  </v>
          </cell>
        </row>
        <row r="59">
          <cell r="A59" t="str">
            <v>  </v>
          </cell>
        </row>
        <row r="60">
          <cell r="A60" t="str">
            <v>  </v>
          </cell>
        </row>
        <row r="61">
          <cell r="A61" t="str">
            <v>  </v>
          </cell>
        </row>
        <row r="62">
          <cell r="A62" t="str">
            <v>  </v>
          </cell>
        </row>
        <row r="63">
          <cell r="A63" t="str">
            <v>  </v>
          </cell>
        </row>
        <row r="64">
          <cell r="A64" t="str">
            <v>  </v>
          </cell>
        </row>
        <row r="65">
          <cell r="A65" t="str">
            <v>  </v>
          </cell>
        </row>
        <row r="66">
          <cell r="A66" t="str">
            <v>  </v>
          </cell>
        </row>
        <row r="67">
          <cell r="A67" t="str">
            <v>  </v>
          </cell>
        </row>
        <row r="68">
          <cell r="A68" t="str">
            <v>  </v>
          </cell>
        </row>
        <row r="69">
          <cell r="A69" t="str">
            <v>s17,20</v>
          </cell>
        </row>
        <row r="70">
          <cell r="A70" t="str">
            <v>s17,20</v>
          </cell>
        </row>
        <row r="73">
          <cell r="A73" t="str">
            <v>s16,40</v>
          </cell>
        </row>
        <row r="74">
          <cell r="A74" t="str">
            <v>s16,40</v>
          </cell>
        </row>
        <row r="77">
          <cell r="A77" t="str">
            <v>s17,20</v>
          </cell>
        </row>
        <row r="78">
          <cell r="A78" t="str">
            <v>s17,20</v>
          </cell>
        </row>
        <row r="85">
          <cell r="A85" t="str">
            <v>s13,20</v>
          </cell>
        </row>
        <row r="86">
          <cell r="A86" t="str">
            <v>s9,20</v>
          </cell>
        </row>
        <row r="90">
          <cell r="A90" t="str">
            <v>s9,20</v>
          </cell>
        </row>
        <row r="101">
          <cell r="A101" t="str">
            <v>d14,00</v>
          </cell>
        </row>
        <row r="104">
          <cell r="A104" t="str">
            <v>d13,20</v>
          </cell>
        </row>
        <row r="107">
          <cell r="A107" t="str">
            <v>d13,20</v>
          </cell>
        </row>
        <row r="110">
          <cell r="A110" t="str">
            <v>d13,20</v>
          </cell>
        </row>
        <row r="113">
          <cell r="A113" t="str">
            <v>d13,20</v>
          </cell>
        </row>
        <row r="116">
          <cell r="A116" t="str">
            <v>d13,20</v>
          </cell>
        </row>
        <row r="125">
          <cell r="A125" t="str">
            <v>d13,20</v>
          </cell>
        </row>
        <row r="128">
          <cell r="A128" t="str">
            <v>d9,20</v>
          </cell>
        </row>
        <row r="131">
          <cell r="A131" t="str">
            <v>s17,20</v>
          </cell>
        </row>
      </sheetData>
      <sheetData sheetId="4">
        <row r="4">
          <cell r="A4" t="str">
            <v>v10,40</v>
          </cell>
        </row>
        <row r="5">
          <cell r="A5" t="str">
            <v>v10,40</v>
          </cell>
        </row>
        <row r="6">
          <cell r="A6" t="str">
            <v>v10,40</v>
          </cell>
        </row>
        <row r="8">
          <cell r="A8" t="str">
            <v>v10,40</v>
          </cell>
        </row>
        <row r="9">
          <cell r="A9" t="str">
            <v>v10,40</v>
          </cell>
        </row>
        <row r="10">
          <cell r="A10" t="str">
            <v>v11,20</v>
          </cell>
        </row>
        <row r="11">
          <cell r="A11" t="str">
            <v>v11,20</v>
          </cell>
        </row>
        <row r="12">
          <cell r="A12" t="str">
            <v>v11,20</v>
          </cell>
        </row>
        <row r="13">
          <cell r="A13" t="str">
            <v>v11,20</v>
          </cell>
        </row>
        <row r="15">
          <cell r="A15" t="str">
            <v>v11,20</v>
          </cell>
        </row>
        <row r="16">
          <cell r="A16" t="str">
            <v>v11,20</v>
          </cell>
        </row>
        <row r="17">
          <cell r="A17" t="str">
            <v>v11,20</v>
          </cell>
        </row>
        <row r="21">
          <cell r="A21" t="str">
            <v>v16,00</v>
          </cell>
        </row>
        <row r="22">
          <cell r="A22" t="str">
            <v>v16,40</v>
          </cell>
        </row>
        <row r="23">
          <cell r="A23" t="str">
            <v>v16,40</v>
          </cell>
        </row>
        <row r="24">
          <cell r="A24" t="str">
            <v>v16,40</v>
          </cell>
        </row>
        <row r="25">
          <cell r="A25" t="str">
            <v>v16,40</v>
          </cell>
        </row>
        <row r="26">
          <cell r="A26" t="str">
            <v>v16,40</v>
          </cell>
        </row>
        <row r="27">
          <cell r="A27" t="str">
            <v>v17,20</v>
          </cell>
        </row>
        <row r="28">
          <cell r="A28" t="str">
            <v>v17,20</v>
          </cell>
        </row>
        <row r="32">
          <cell r="A32" t="str">
            <v>v17,20</v>
          </cell>
        </row>
        <row r="34">
          <cell r="A34" t="str">
            <v>v17,20</v>
          </cell>
        </row>
        <row r="35">
          <cell r="A35" t="str">
            <v>v17,20</v>
          </cell>
        </row>
        <row r="37">
          <cell r="A37" t="str">
            <v>v17,20</v>
          </cell>
        </row>
        <row r="41">
          <cell r="A41" t="str">
            <v>s11,20</v>
          </cell>
        </row>
        <row r="42">
          <cell r="A42" t="str">
            <v>s11,20</v>
          </cell>
        </row>
        <row r="43">
          <cell r="A43" t="str">
            <v>s11,20</v>
          </cell>
        </row>
        <row r="44">
          <cell r="A44" t="str">
            <v>s11,20</v>
          </cell>
        </row>
        <row r="47">
          <cell r="A47" t="str">
            <v>s10,40</v>
          </cell>
        </row>
        <row r="48">
          <cell r="A48" t="str">
            <v>s10,40</v>
          </cell>
        </row>
        <row r="49">
          <cell r="A49" t="str">
            <v>s10,40</v>
          </cell>
        </row>
        <row r="50">
          <cell r="A50" t="str">
            <v>s11,20</v>
          </cell>
        </row>
        <row r="53">
          <cell r="A53" t="str">
            <v>s10,40</v>
          </cell>
        </row>
        <row r="54">
          <cell r="A54" t="str">
            <v>s10,40</v>
          </cell>
        </row>
        <row r="55">
          <cell r="A55" t="str">
            <v>s10,40</v>
          </cell>
        </row>
        <row r="56">
          <cell r="A56" t="str">
            <v>s10,40</v>
          </cell>
        </row>
        <row r="69">
          <cell r="A69" t="str">
            <v>s18,00</v>
          </cell>
        </row>
        <row r="70">
          <cell r="A70" t="str">
            <v>s18,00</v>
          </cell>
        </row>
        <row r="73">
          <cell r="A73" t="str">
            <v>s18,00</v>
          </cell>
        </row>
        <row r="74">
          <cell r="A74" t="str">
            <v>s18,00</v>
          </cell>
        </row>
        <row r="77">
          <cell r="A77" t="str">
            <v>s18,00</v>
          </cell>
        </row>
        <row r="78">
          <cell r="A78" t="str">
            <v>s18,00</v>
          </cell>
        </row>
        <row r="85">
          <cell r="A85" t="str">
            <v>s17,20</v>
          </cell>
        </row>
        <row r="86">
          <cell r="A86" t="str">
            <v>s17,20</v>
          </cell>
        </row>
        <row r="93">
          <cell r="A93" t="str">
            <v>s11,20</v>
          </cell>
        </row>
        <row r="94">
          <cell r="A94" t="str">
            <v>s11,20</v>
          </cell>
        </row>
        <row r="101">
          <cell r="A101" t="str">
            <v>d14,40</v>
          </cell>
        </row>
        <row r="104">
          <cell r="A104" t="str">
            <v>d11,20</v>
          </cell>
        </row>
        <row r="107">
          <cell r="A107" t="str">
            <v>d10,40</v>
          </cell>
        </row>
        <row r="110">
          <cell r="A110" t="str">
            <v>d10,40</v>
          </cell>
        </row>
        <row r="113">
          <cell r="A113" t="str">
            <v>d10,40</v>
          </cell>
        </row>
        <row r="116">
          <cell r="A116" t="str">
            <v>d10,40</v>
          </cell>
        </row>
        <row r="125">
          <cell r="A125" t="str">
            <v>d10,40</v>
          </cell>
        </row>
        <row r="128">
          <cell r="A128" t="str">
            <v>d10,40</v>
          </cell>
        </row>
        <row r="137">
          <cell r="A137" t="str">
            <v>d10,40</v>
          </cell>
        </row>
        <row r="140">
          <cell r="A140" t="str">
            <v>d10,00</v>
          </cell>
        </row>
      </sheetData>
      <sheetData sheetId="5">
        <row r="4">
          <cell r="A4" t="str">
            <v>v12,00</v>
          </cell>
        </row>
        <row r="5">
          <cell r="A5" t="str">
            <v>v12,00</v>
          </cell>
        </row>
        <row r="6">
          <cell r="A6" t="str">
            <v>v12,00</v>
          </cell>
        </row>
        <row r="8">
          <cell r="A8" t="str">
            <v>v12,00</v>
          </cell>
        </row>
        <row r="9">
          <cell r="A9" t="str">
            <v>v12,00</v>
          </cell>
        </row>
        <row r="10">
          <cell r="A10" t="str">
            <v>v12,00</v>
          </cell>
        </row>
        <row r="11">
          <cell r="A11" t="str">
            <v>v12,00</v>
          </cell>
        </row>
        <row r="12">
          <cell r="A12" t="str">
            <v>v12,40</v>
          </cell>
        </row>
        <row r="13">
          <cell r="A13" t="str">
            <v>v12,40</v>
          </cell>
        </row>
        <row r="15">
          <cell r="A15" t="str">
            <v>v12,40</v>
          </cell>
        </row>
        <row r="16">
          <cell r="A16" t="str">
            <v>v12,40</v>
          </cell>
        </row>
        <row r="17">
          <cell r="A17" t="str">
            <v>v12,40</v>
          </cell>
        </row>
        <row r="21">
          <cell r="A21" t="str">
            <v>v17,20</v>
          </cell>
        </row>
        <row r="22">
          <cell r="A22" t="str">
            <v>v18,00</v>
          </cell>
        </row>
        <row r="23">
          <cell r="A23" t="str">
            <v>v18,00</v>
          </cell>
        </row>
        <row r="24">
          <cell r="A24" t="str">
            <v>v18,00</v>
          </cell>
        </row>
        <row r="25">
          <cell r="A25" t="str">
            <v>v18,00</v>
          </cell>
        </row>
        <row r="26">
          <cell r="A26" t="str">
            <v>v18,00</v>
          </cell>
        </row>
        <row r="27">
          <cell r="A27" t="str">
            <v>v18,00</v>
          </cell>
        </row>
        <row r="28">
          <cell r="A28" t="str">
            <v>v18,00</v>
          </cell>
        </row>
        <row r="32">
          <cell r="A32" t="str">
            <v>v18,40</v>
          </cell>
        </row>
        <row r="34">
          <cell r="A34" t="str">
            <v>v18,40</v>
          </cell>
        </row>
        <row r="35">
          <cell r="A35" t="str">
            <v>v18,40</v>
          </cell>
        </row>
        <row r="37">
          <cell r="A37" t="str">
            <v>v18,40</v>
          </cell>
        </row>
        <row r="41">
          <cell r="A41" t="str">
            <v>s14,00</v>
          </cell>
        </row>
        <row r="42">
          <cell r="A42" t="str">
            <v>s14,00</v>
          </cell>
        </row>
        <row r="43">
          <cell r="A43" t="str">
            <v>s14,00</v>
          </cell>
        </row>
        <row r="44">
          <cell r="A44" t="str">
            <v>s14,00</v>
          </cell>
        </row>
        <row r="47">
          <cell r="A47" t="str">
            <v>s14,00</v>
          </cell>
        </row>
        <row r="48">
          <cell r="A48" t="str">
            <v>s14,40</v>
          </cell>
        </row>
        <row r="49">
          <cell r="A49" t="str">
            <v>s14,40</v>
          </cell>
        </row>
        <row r="50">
          <cell r="A50" t="str">
            <v>s14,40</v>
          </cell>
        </row>
        <row r="53">
          <cell r="A53" t="str">
            <v>s14,40</v>
          </cell>
        </row>
        <row r="54">
          <cell r="A54" t="str">
            <v>s14,40</v>
          </cell>
        </row>
        <row r="55">
          <cell r="A55" t="str">
            <v>s14,40</v>
          </cell>
        </row>
        <row r="56">
          <cell r="A56" t="str">
            <v>s14,40</v>
          </cell>
        </row>
        <row r="69">
          <cell r="A69" t="str">
            <v>s19,20</v>
          </cell>
        </row>
        <row r="70">
          <cell r="A70" t="str">
            <v>s19,20</v>
          </cell>
        </row>
        <row r="73">
          <cell r="A73" t="str">
            <v>s19,20</v>
          </cell>
        </row>
        <row r="74">
          <cell r="A74" t="str">
            <v>s19,20</v>
          </cell>
        </row>
        <row r="77">
          <cell r="A77" t="str">
            <v>s19,20</v>
          </cell>
        </row>
        <row r="78">
          <cell r="A78" t="str">
            <v>s19,20</v>
          </cell>
        </row>
        <row r="85">
          <cell r="A85" t="str">
            <v>s20,00</v>
          </cell>
        </row>
        <row r="86">
          <cell r="A86" t="str">
            <v>s20,00</v>
          </cell>
        </row>
        <row r="93">
          <cell r="A93" t="str">
            <v>s20,40</v>
          </cell>
        </row>
        <row r="94">
          <cell r="A94" t="str">
            <v>s20,40</v>
          </cell>
        </row>
        <row r="101">
          <cell r="A101" t="str">
            <v>d15,20</v>
          </cell>
        </row>
        <row r="104">
          <cell r="A104" t="str">
            <v>d12,00</v>
          </cell>
        </row>
        <row r="107">
          <cell r="A107" t="str">
            <v>d12,00</v>
          </cell>
        </row>
        <row r="110">
          <cell r="A110" t="str">
            <v>d12,00</v>
          </cell>
        </row>
        <row r="113">
          <cell r="A113" t="str">
            <v>d12,00</v>
          </cell>
        </row>
        <row r="116">
          <cell r="A116" t="str">
            <v>d12,00</v>
          </cell>
        </row>
        <row r="125">
          <cell r="A125" t="str">
            <v>d11,20</v>
          </cell>
        </row>
        <row r="128">
          <cell r="A128" t="str">
            <v>d11,20</v>
          </cell>
        </row>
        <row r="137">
          <cell r="A137" t="str">
            <v>d11,20</v>
          </cell>
        </row>
        <row r="140">
          <cell r="A140" t="str">
            <v>d11,20</v>
          </cell>
        </row>
      </sheetData>
      <sheetData sheetId="6">
        <row r="4">
          <cell r="A4" t="str">
            <v>v12,40</v>
          </cell>
        </row>
        <row r="5">
          <cell r="A5" t="str">
            <v>v13,20</v>
          </cell>
        </row>
        <row r="6">
          <cell r="A6" t="str">
            <v>v13,20</v>
          </cell>
        </row>
        <row r="8">
          <cell r="A8" t="str">
            <v>v13,20</v>
          </cell>
        </row>
        <row r="9">
          <cell r="A9" t="str">
            <v>v13,20</v>
          </cell>
        </row>
        <row r="10">
          <cell r="A10" t="str">
            <v>v13,20</v>
          </cell>
        </row>
        <row r="11">
          <cell r="A11" t="str">
            <v>v13,20</v>
          </cell>
        </row>
        <row r="12">
          <cell r="A12" t="str">
            <v>v13,20</v>
          </cell>
        </row>
        <row r="13">
          <cell r="A13" t="str">
            <v>v14,00</v>
          </cell>
        </row>
        <row r="15">
          <cell r="A15" t="str">
            <v>v14,00</v>
          </cell>
        </row>
        <row r="16">
          <cell r="A16" t="str">
            <v>v14,00</v>
          </cell>
        </row>
        <row r="17">
          <cell r="A17" t="str">
            <v>v14,00</v>
          </cell>
        </row>
        <row r="21">
          <cell r="A21" t="str">
            <v>v20,00</v>
          </cell>
        </row>
        <row r="22">
          <cell r="A22" t="str">
            <v>v20,00</v>
          </cell>
        </row>
        <row r="23">
          <cell r="A23" t="str">
            <v>v20,40</v>
          </cell>
        </row>
        <row r="24">
          <cell r="A24" t="str">
            <v>v21,20</v>
          </cell>
        </row>
        <row r="25">
          <cell r="A25" t="str">
            <v>v21,20</v>
          </cell>
        </row>
        <row r="26">
          <cell r="A26" t="str">
            <v>v21,20</v>
          </cell>
        </row>
        <row r="27">
          <cell r="A27" t="str">
            <v>v22,00</v>
          </cell>
        </row>
        <row r="28">
          <cell r="A28" t="str">
            <v>v22,00</v>
          </cell>
        </row>
        <row r="32">
          <cell r="A32" t="str">
            <v>v18,40</v>
          </cell>
        </row>
        <row r="34">
          <cell r="A34" t="str">
            <v>v18,40</v>
          </cell>
        </row>
        <row r="35">
          <cell r="A35" t="str">
            <v>v18,40</v>
          </cell>
        </row>
        <row r="37">
          <cell r="A37" t="str">
            <v>v19,20</v>
          </cell>
        </row>
        <row r="41">
          <cell r="A41" t="str">
            <v>s15,20</v>
          </cell>
        </row>
        <row r="42">
          <cell r="A42" t="str">
            <v>s15,20</v>
          </cell>
        </row>
        <row r="43">
          <cell r="A43" t="str">
            <v>s15,20</v>
          </cell>
        </row>
        <row r="44">
          <cell r="A44" t="str">
            <v>s15,20</v>
          </cell>
        </row>
        <row r="47">
          <cell r="A47" t="str">
            <v>s15,20</v>
          </cell>
        </row>
        <row r="48">
          <cell r="A48" t="str">
            <v>s16,00</v>
          </cell>
        </row>
        <row r="49">
          <cell r="A49" t="str">
            <v>s16,00</v>
          </cell>
        </row>
        <row r="50">
          <cell r="A50" t="str">
            <v>s16,00</v>
          </cell>
        </row>
        <row r="53">
          <cell r="A53" t="str">
            <v>s16,00</v>
          </cell>
        </row>
        <row r="54">
          <cell r="A54" t="str">
            <v>s16,00</v>
          </cell>
        </row>
        <row r="55">
          <cell r="A55" t="str">
            <v>s16,40</v>
          </cell>
        </row>
        <row r="56">
          <cell r="A56" t="str">
            <v>s16,40</v>
          </cell>
        </row>
        <row r="69">
          <cell r="A69" t="str">
            <v>s20,00</v>
          </cell>
        </row>
        <row r="70">
          <cell r="A70" t="str">
            <v>s20,00</v>
          </cell>
        </row>
        <row r="73">
          <cell r="A73" t="str">
            <v>s20,40</v>
          </cell>
        </row>
        <row r="74">
          <cell r="A74" t="str">
            <v>s20,40</v>
          </cell>
        </row>
        <row r="77">
          <cell r="A77" t="str">
            <v>d9,20</v>
          </cell>
        </row>
        <row r="78">
          <cell r="A78" t="str">
            <v>d9,20</v>
          </cell>
        </row>
        <row r="85">
          <cell r="A85" t="str">
            <v>d9,20</v>
          </cell>
        </row>
        <row r="86">
          <cell r="A86" t="str">
            <v>d9,20</v>
          </cell>
        </row>
        <row r="93">
          <cell r="A93" t="str">
            <v>d9,20</v>
          </cell>
        </row>
        <row r="94">
          <cell r="A94" t="str">
            <v>d9,20</v>
          </cell>
        </row>
        <row r="101">
          <cell r="A101" t="str">
            <v>d16,00</v>
          </cell>
        </row>
        <row r="104">
          <cell r="A104" t="str">
            <v>d14,00</v>
          </cell>
        </row>
        <row r="107">
          <cell r="A107" t="str">
            <v>d14,00</v>
          </cell>
        </row>
        <row r="110">
          <cell r="A110" t="str">
            <v>d15,20</v>
          </cell>
        </row>
        <row r="113">
          <cell r="A113" t="str">
            <v>d15,20</v>
          </cell>
        </row>
        <row r="116">
          <cell r="A116" t="str">
            <v>d16,00</v>
          </cell>
        </row>
        <row r="125">
          <cell r="A125" t="str">
            <v>d15,20</v>
          </cell>
        </row>
        <row r="128">
          <cell r="A128" t="str">
            <v>d16,00</v>
          </cell>
        </row>
        <row r="137">
          <cell r="A137" t="str">
            <v>d15,20</v>
          </cell>
        </row>
        <row r="140">
          <cell r="A140" t="str">
            <v>d15,20</v>
          </cell>
        </row>
      </sheetData>
      <sheetData sheetId="7">
        <row r="4">
          <cell r="A4" t="str">
            <v>v14,00</v>
          </cell>
        </row>
        <row r="8">
          <cell r="A8" t="str">
            <v>v14,00</v>
          </cell>
        </row>
        <row r="10">
          <cell r="A10" t="str">
            <v>v14,00</v>
          </cell>
        </row>
        <row r="11">
          <cell r="A11" t="str">
            <v>v14,40</v>
          </cell>
        </row>
        <row r="13">
          <cell r="A13" t="str">
            <v>v14,40</v>
          </cell>
        </row>
        <row r="17">
          <cell r="A17" t="str">
            <v>v14,40</v>
          </cell>
        </row>
        <row r="21">
          <cell r="A21" t="str">
            <v>v19,20</v>
          </cell>
        </row>
        <row r="22">
          <cell r="A22" t="str">
            <v>v19,20</v>
          </cell>
        </row>
        <row r="23">
          <cell r="A23" t="str">
            <v>v19,20</v>
          </cell>
        </row>
        <row r="24">
          <cell r="A24" t="str">
            <v>v19,20</v>
          </cell>
        </row>
        <row r="25">
          <cell r="A25" t="str">
            <v>v20,00</v>
          </cell>
        </row>
        <row r="26">
          <cell r="A26" t="str">
            <v>v20,00</v>
          </cell>
        </row>
        <row r="27">
          <cell r="A27" t="str">
            <v>v20,00</v>
          </cell>
        </row>
        <row r="28">
          <cell r="A28" t="str">
            <v>v20,00</v>
          </cell>
        </row>
        <row r="41">
          <cell r="A41" t="str">
            <v>s13,20</v>
          </cell>
        </row>
        <row r="42">
          <cell r="A42" t="str">
            <v>s13,20</v>
          </cell>
        </row>
        <row r="43">
          <cell r="A43" t="str">
            <v>s13,20</v>
          </cell>
        </row>
        <row r="44">
          <cell r="A44" t="str">
            <v>s13,20</v>
          </cell>
        </row>
        <row r="47">
          <cell r="A47" t="str">
            <v>s12,40</v>
          </cell>
        </row>
        <row r="48">
          <cell r="A48" t="str">
            <v>s12,40</v>
          </cell>
        </row>
        <row r="49">
          <cell r="A49" t="str">
            <v>s13,20</v>
          </cell>
        </row>
        <row r="50">
          <cell r="A50" t="str">
            <v>s13,20</v>
          </cell>
        </row>
        <row r="54">
          <cell r="A54" t="str">
            <v>s12,40</v>
          </cell>
        </row>
        <row r="55">
          <cell r="A55" t="str">
            <v>s12,40</v>
          </cell>
        </row>
        <row r="69">
          <cell r="A69" t="str">
            <v>s20,00</v>
          </cell>
        </row>
        <row r="70">
          <cell r="A70" t="str">
            <v>s20,00</v>
          </cell>
        </row>
        <row r="73">
          <cell r="A73" t="str">
            <v>s20,00</v>
          </cell>
        </row>
        <row r="74">
          <cell r="A74" t="str">
            <v>s20,40</v>
          </cell>
        </row>
        <row r="77">
          <cell r="A77" t="str">
            <v>d10,00</v>
          </cell>
        </row>
        <row r="78">
          <cell r="A78" t="str">
            <v>d10,00</v>
          </cell>
        </row>
        <row r="81">
          <cell r="A81" t="str">
            <v>d10,00</v>
          </cell>
        </row>
        <row r="82">
          <cell r="A82" t="str">
            <v>d10,00</v>
          </cell>
        </row>
        <row r="85">
          <cell r="A85" t="str">
            <v>d10,00</v>
          </cell>
        </row>
        <row r="86">
          <cell r="A86" t="str">
            <v>d10,00</v>
          </cell>
        </row>
        <row r="101">
          <cell r="A101" t="str">
            <v>d14,00</v>
          </cell>
        </row>
        <row r="104">
          <cell r="A104" t="str">
            <v>d14,40</v>
          </cell>
        </row>
        <row r="107">
          <cell r="A107" t="str">
            <v>d14,40</v>
          </cell>
        </row>
        <row r="110">
          <cell r="A110" t="str">
            <v>d14,40</v>
          </cell>
        </row>
        <row r="113">
          <cell r="A113" t="str">
            <v>d14,40</v>
          </cell>
        </row>
        <row r="116">
          <cell r="A116" t="str">
            <v>d14,40</v>
          </cell>
        </row>
        <row r="119">
          <cell r="A119" t="str">
            <v>d14,40</v>
          </cell>
        </row>
        <row r="122">
          <cell r="A122" t="str">
            <v>d12,40</v>
          </cell>
        </row>
        <row r="125">
          <cell r="A125" t="str">
            <v>d12,40</v>
          </cell>
        </row>
        <row r="128">
          <cell r="A128" t="str">
            <v>d12,00</v>
          </cell>
        </row>
        <row r="131">
          <cell r="A131" t="str">
            <v>d12,00</v>
          </cell>
        </row>
      </sheetData>
      <sheetData sheetId="8">
        <row r="21">
          <cell r="A21" t="str">
            <v>v20,40</v>
          </cell>
        </row>
        <row r="22">
          <cell r="A22" t="str">
            <v>v20,40</v>
          </cell>
        </row>
        <row r="23">
          <cell r="A23" t="str">
            <v>v20,40</v>
          </cell>
        </row>
        <row r="24">
          <cell r="A24" t="str">
            <v>v20,40</v>
          </cell>
        </row>
        <row r="25">
          <cell r="A25" t="str">
            <v>v21,20</v>
          </cell>
        </row>
        <row r="26">
          <cell r="A26" t="str">
            <v>v21,20</v>
          </cell>
        </row>
        <row r="27">
          <cell r="A27" t="str">
            <v>v21,20</v>
          </cell>
        </row>
        <row r="28">
          <cell r="A28" t="str">
            <v>v21,20</v>
          </cell>
        </row>
        <row r="41">
          <cell r="A41" t="str">
            <v>s12,00</v>
          </cell>
        </row>
        <row r="42">
          <cell r="A42" t="str">
            <v>s12,00</v>
          </cell>
        </row>
        <row r="43">
          <cell r="A43" t="str">
            <v>s12,00</v>
          </cell>
        </row>
        <row r="44">
          <cell r="A44" t="str">
            <v>s12,00</v>
          </cell>
        </row>
        <row r="47">
          <cell r="A47" t="str">
            <v>s12,00</v>
          </cell>
        </row>
        <row r="48">
          <cell r="A48" t="str">
            <v>s12,40</v>
          </cell>
        </row>
        <row r="49">
          <cell r="A49" t="str">
            <v>s12,40</v>
          </cell>
        </row>
        <row r="50">
          <cell r="A50" t="str">
            <v>s12,40</v>
          </cell>
        </row>
        <row r="65">
          <cell r="A65" t="str">
            <v>s18,00</v>
          </cell>
        </row>
        <row r="66">
          <cell r="A66" t="str">
            <v>s18,40</v>
          </cell>
        </row>
        <row r="69">
          <cell r="A69" t="str">
            <v>s18,40</v>
          </cell>
        </row>
        <row r="70">
          <cell r="A70" t="str">
            <v>s18,40</v>
          </cell>
        </row>
        <row r="73">
          <cell r="A73" t="str">
            <v>s18,40</v>
          </cell>
        </row>
        <row r="74">
          <cell r="A74" t="str">
            <v>s18,40</v>
          </cell>
        </row>
        <row r="77">
          <cell r="A77" t="str">
            <v>s16,00</v>
          </cell>
        </row>
        <row r="78">
          <cell r="A78" t="str">
            <v>s16,40</v>
          </cell>
        </row>
        <row r="97">
          <cell r="A97" t="str">
            <v>d15,20</v>
          </cell>
        </row>
        <row r="100">
          <cell r="A100" t="str">
            <v>d14,00</v>
          </cell>
        </row>
        <row r="103">
          <cell r="A103" t="str">
            <v>d14,00</v>
          </cell>
        </row>
        <row r="106">
          <cell r="A106" t="str">
            <v>d16,00</v>
          </cell>
        </row>
        <row r="109">
          <cell r="A109" t="str">
            <v>d14,00</v>
          </cell>
        </row>
        <row r="112">
          <cell r="A112" t="str">
            <v>d16,00</v>
          </cell>
        </row>
        <row r="115">
          <cell r="A115" t="str">
            <v>d16,00</v>
          </cell>
        </row>
        <row r="118">
          <cell r="A118" t="str">
            <v>d16,00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IV70"/>
  <sheetViews>
    <sheetView tabSelected="1" zoomScale="75" zoomScaleNormal="75" zoomScalePageLayoutView="0" workbookViewId="0" topLeftCell="A1">
      <selection activeCell="AC21" sqref="AC21"/>
    </sheetView>
  </sheetViews>
  <sheetFormatPr defaultColWidth="4.33203125" defaultRowHeight="10.5"/>
  <cols>
    <col min="1" max="1" width="1.5" style="43" customWidth="1"/>
    <col min="2" max="2" width="3.66015625" style="43" customWidth="1"/>
    <col min="3" max="3" width="1.171875" style="43" customWidth="1"/>
    <col min="4" max="4" width="4.66015625" style="35" customWidth="1"/>
    <col min="5" max="5" width="20.33203125" style="80" customWidth="1"/>
    <col min="6" max="7" width="30.16015625" style="35" customWidth="1"/>
    <col min="8" max="8" width="5.16015625" style="35" customWidth="1"/>
    <col min="9" max="9" width="7.66015625" style="35" customWidth="1"/>
    <col min="10" max="10" width="9" style="44" customWidth="1"/>
    <col min="11" max="11" width="10.5" style="45" hidden="1" customWidth="1"/>
    <col min="12" max="12" width="7.83203125" style="45" hidden="1" customWidth="1"/>
    <col min="13" max="13" width="6.66015625" style="45" hidden="1" customWidth="1"/>
    <col min="14" max="21" width="5.83203125" style="45" hidden="1" customWidth="1"/>
    <col min="22" max="22" width="4.16015625" style="45" hidden="1" customWidth="1"/>
    <col min="23" max="23" width="6.5" style="45" hidden="1" customWidth="1"/>
    <col min="24" max="26" width="5.83203125" style="45" hidden="1" customWidth="1"/>
    <col min="27" max="245" width="12" style="45" customWidth="1"/>
    <col min="246" max="246" width="15" style="45" customWidth="1"/>
    <col min="247" max="250" width="10.83203125" style="45" customWidth="1"/>
    <col min="251" max="254" width="12" style="45" hidden="1" customWidth="1"/>
    <col min="255" max="255" width="4.16015625" style="45" customWidth="1"/>
    <col min="256" max="16384" width="4.33203125" style="45" customWidth="1"/>
  </cols>
  <sheetData>
    <row r="1" spans="7:31" ht="30" customHeight="1" thickBot="1">
      <c r="G1" s="124" t="s">
        <v>0</v>
      </c>
      <c r="H1" s="124"/>
      <c r="I1" s="124"/>
      <c r="J1" s="179" t="s">
        <v>240</v>
      </c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1" t="s">
        <v>245</v>
      </c>
      <c r="AC1" s="181"/>
      <c r="AD1" s="181"/>
      <c r="AE1" s="181"/>
    </row>
    <row r="2" spans="2:10" ht="24" customHeight="1">
      <c r="B2" s="46"/>
      <c r="C2" s="46"/>
      <c r="D2" s="42"/>
      <c r="E2" s="66" t="s">
        <v>1</v>
      </c>
      <c r="F2" s="67" t="s">
        <v>2</v>
      </c>
      <c r="G2" s="67" t="s">
        <v>3</v>
      </c>
      <c r="H2" s="67" t="s">
        <v>4</v>
      </c>
      <c r="I2" s="68" t="s">
        <v>5</v>
      </c>
      <c r="J2" s="125" t="s">
        <v>244</v>
      </c>
    </row>
    <row r="3" spans="2:23" ht="12.75">
      <c r="B3" s="81">
        <v>1</v>
      </c>
      <c r="E3" s="69" t="s">
        <v>359</v>
      </c>
      <c r="F3" s="158" t="s">
        <v>360</v>
      </c>
      <c r="G3" s="158" t="s">
        <v>361</v>
      </c>
      <c r="H3" s="158" t="s">
        <v>8</v>
      </c>
      <c r="I3" s="56">
        <v>37</v>
      </c>
      <c r="J3" s="45"/>
      <c r="K3" s="82" t="str">
        <f aca="true" t="shared" si="0" ref="K3:K34">F3&amp;" "&amp;G3&amp;" "&amp;H3&amp;I3</f>
        <v>GALLENNE Stéphane 2A37</v>
      </c>
      <c r="L3" s="77">
        <f aca="true" t="shared" si="1" ref="L3:L34">I3</f>
        <v>37</v>
      </c>
      <c r="M3" s="77">
        <f>VLOOKUP(H3,nb,2,FALSE)</f>
        <v>3</v>
      </c>
      <c r="V3" s="1" t="s">
        <v>6</v>
      </c>
      <c r="W3" s="1">
        <v>1</v>
      </c>
    </row>
    <row r="4" spans="2:23" ht="12.75">
      <c r="B4" s="81">
        <v>2</v>
      </c>
      <c r="E4" s="69" t="s">
        <v>372</v>
      </c>
      <c r="F4" s="158" t="s">
        <v>373</v>
      </c>
      <c r="G4" s="158" t="s">
        <v>374</v>
      </c>
      <c r="H4" s="158" t="s">
        <v>8</v>
      </c>
      <c r="I4" s="56">
        <v>46</v>
      </c>
      <c r="J4" s="45"/>
      <c r="K4" s="82" t="str">
        <f t="shared" si="0"/>
        <v>HABOUZIT Damien 2A46</v>
      </c>
      <c r="L4" s="77">
        <f t="shared" si="1"/>
        <v>46</v>
      </c>
      <c r="M4" s="77">
        <f aca="true" t="shared" si="2" ref="M4:M34">VLOOKUP(H4,nb,2,FALSE)</f>
        <v>3</v>
      </c>
      <c r="V4" s="1" t="s">
        <v>7</v>
      </c>
      <c r="W4" s="1">
        <v>2</v>
      </c>
    </row>
    <row r="5" spans="2:23" ht="12.75">
      <c r="B5" s="81">
        <v>3</v>
      </c>
      <c r="E5" s="69" t="s">
        <v>293</v>
      </c>
      <c r="F5" s="158" t="s">
        <v>294</v>
      </c>
      <c r="G5" s="158" t="s">
        <v>295</v>
      </c>
      <c r="H5" s="158" t="s">
        <v>9</v>
      </c>
      <c r="I5" s="56">
        <v>77</v>
      </c>
      <c r="J5" s="45"/>
      <c r="K5" s="82" t="str">
        <f t="shared" si="0"/>
        <v>GRIGNET Fabien 2B77</v>
      </c>
      <c r="L5" s="77">
        <f t="shared" si="1"/>
        <v>77</v>
      </c>
      <c r="M5" s="77">
        <f t="shared" si="2"/>
        <v>4</v>
      </c>
      <c r="V5" s="1" t="s">
        <v>8</v>
      </c>
      <c r="W5" s="1">
        <v>3</v>
      </c>
    </row>
    <row r="6" spans="2:23" ht="12.75">
      <c r="B6" s="81">
        <v>4</v>
      </c>
      <c r="E6" s="69" t="s">
        <v>336</v>
      </c>
      <c r="F6" s="158" t="s">
        <v>337</v>
      </c>
      <c r="G6" s="158" t="s">
        <v>338</v>
      </c>
      <c r="H6" s="158" t="s">
        <v>11</v>
      </c>
      <c r="I6" s="56">
        <v>190</v>
      </c>
      <c r="J6" s="45"/>
      <c r="K6" s="82" t="str">
        <f t="shared" si="0"/>
        <v>COTELO Aurélien 2D190</v>
      </c>
      <c r="L6" s="77">
        <f t="shared" si="1"/>
        <v>190</v>
      </c>
      <c r="M6" s="77">
        <f t="shared" si="2"/>
        <v>6</v>
      </c>
      <c r="V6" s="1" t="s">
        <v>9</v>
      </c>
      <c r="W6" s="1">
        <v>4</v>
      </c>
    </row>
    <row r="7" spans="2:23" ht="12.75">
      <c r="B7" s="81">
        <v>5</v>
      </c>
      <c r="E7" s="69" t="s">
        <v>351</v>
      </c>
      <c r="F7" s="158" t="s">
        <v>352</v>
      </c>
      <c r="G7" s="158" t="s">
        <v>298</v>
      </c>
      <c r="H7" s="158" t="s">
        <v>11</v>
      </c>
      <c r="I7" s="56">
        <v>192</v>
      </c>
      <c r="J7" s="45"/>
      <c r="K7" s="82" t="str">
        <f t="shared" si="0"/>
        <v>GRAMOND Julien 2D192</v>
      </c>
      <c r="L7" s="77">
        <f t="shared" si="1"/>
        <v>192</v>
      </c>
      <c r="M7" s="77">
        <f t="shared" si="2"/>
        <v>6</v>
      </c>
      <c r="V7" s="1" t="s">
        <v>10</v>
      </c>
      <c r="W7" s="1">
        <v>5</v>
      </c>
    </row>
    <row r="8" spans="2:23" ht="12.75">
      <c r="B8" s="81">
        <v>6</v>
      </c>
      <c r="E8" s="69" t="s">
        <v>334</v>
      </c>
      <c r="F8" s="158" t="s">
        <v>335</v>
      </c>
      <c r="G8" s="158" t="s">
        <v>313</v>
      </c>
      <c r="H8" s="158" t="s">
        <v>11</v>
      </c>
      <c r="I8" s="56">
        <v>254</v>
      </c>
      <c r="J8" s="45"/>
      <c r="K8" s="82" t="str">
        <f t="shared" si="0"/>
        <v>GARCIA Richard 2D254</v>
      </c>
      <c r="L8" s="77">
        <f t="shared" si="1"/>
        <v>254</v>
      </c>
      <c r="M8" s="77">
        <f t="shared" si="2"/>
        <v>6</v>
      </c>
      <c r="V8" s="1" t="s">
        <v>11</v>
      </c>
      <c r="W8" s="1">
        <v>6</v>
      </c>
    </row>
    <row r="9" spans="2:23" ht="12.75">
      <c r="B9" s="81">
        <v>7</v>
      </c>
      <c r="E9" s="69" t="s">
        <v>369</v>
      </c>
      <c r="F9" s="158" t="s">
        <v>370</v>
      </c>
      <c r="G9" s="158" t="s">
        <v>371</v>
      </c>
      <c r="H9" s="158" t="s">
        <v>12</v>
      </c>
      <c r="I9" s="56">
        <v>283</v>
      </c>
      <c r="J9" s="45"/>
      <c r="K9" s="82" t="str">
        <f t="shared" si="0"/>
        <v>MARIEU Vincent 3A283</v>
      </c>
      <c r="L9" s="77">
        <f t="shared" si="1"/>
        <v>283</v>
      </c>
      <c r="M9" s="77">
        <f t="shared" si="2"/>
        <v>7</v>
      </c>
      <c r="V9" s="1" t="s">
        <v>12</v>
      </c>
      <c r="W9" s="1">
        <v>7</v>
      </c>
    </row>
    <row r="10" spans="2:23" ht="12.75">
      <c r="B10" s="81">
        <v>8</v>
      </c>
      <c r="E10" s="69" t="s">
        <v>277</v>
      </c>
      <c r="F10" s="158" t="s">
        <v>278</v>
      </c>
      <c r="G10" s="158" t="s">
        <v>253</v>
      </c>
      <c r="H10" s="158" t="s">
        <v>12</v>
      </c>
      <c r="I10" s="56">
        <v>367</v>
      </c>
      <c r="J10" s="45"/>
      <c r="K10" s="82" t="str">
        <f t="shared" si="0"/>
        <v>BARANDIARAN Hervé 3A367</v>
      </c>
      <c r="L10" s="77">
        <f t="shared" si="1"/>
        <v>367</v>
      </c>
      <c r="M10" s="77">
        <f t="shared" si="2"/>
        <v>7</v>
      </c>
      <c r="V10" s="1" t="s">
        <v>13</v>
      </c>
      <c r="W10" s="1">
        <v>8</v>
      </c>
    </row>
    <row r="11" spans="2:23" ht="12.75">
      <c r="B11" s="81">
        <v>9</v>
      </c>
      <c r="E11" s="69" t="s">
        <v>299</v>
      </c>
      <c r="F11" s="158" t="s">
        <v>300</v>
      </c>
      <c r="G11" s="158" t="s">
        <v>301</v>
      </c>
      <c r="H11" s="158" t="s">
        <v>13</v>
      </c>
      <c r="I11" s="56">
        <v>398</v>
      </c>
      <c r="J11" s="45"/>
      <c r="K11" s="82" t="str">
        <f t="shared" si="0"/>
        <v>OLIVIER Nicolas 3B398</v>
      </c>
      <c r="L11" s="77">
        <f t="shared" si="1"/>
        <v>398</v>
      </c>
      <c r="M11" s="77">
        <f t="shared" si="2"/>
        <v>8</v>
      </c>
      <c r="V11" s="1" t="s">
        <v>14</v>
      </c>
      <c r="W11" s="1">
        <v>9</v>
      </c>
    </row>
    <row r="12" spans="2:23" ht="12.75">
      <c r="B12" s="81">
        <v>10</v>
      </c>
      <c r="E12" s="69" t="s">
        <v>364</v>
      </c>
      <c r="F12" s="158" t="s">
        <v>365</v>
      </c>
      <c r="G12" s="158" t="s">
        <v>366</v>
      </c>
      <c r="H12" s="158" t="s">
        <v>13</v>
      </c>
      <c r="I12" s="56">
        <v>427</v>
      </c>
      <c r="J12" s="45"/>
      <c r="K12" s="82" t="str">
        <f t="shared" si="0"/>
        <v>LACOME Jean 3B427</v>
      </c>
      <c r="L12" s="77">
        <f t="shared" si="1"/>
        <v>427</v>
      </c>
      <c r="M12" s="77">
        <f t="shared" si="2"/>
        <v>8</v>
      </c>
      <c r="V12" s="1" t="s">
        <v>15</v>
      </c>
      <c r="W12" s="1">
        <v>10</v>
      </c>
    </row>
    <row r="13" spans="2:23" ht="12.75">
      <c r="B13" s="81">
        <v>11</v>
      </c>
      <c r="E13" s="69" t="s">
        <v>353</v>
      </c>
      <c r="F13" s="158" t="s">
        <v>354</v>
      </c>
      <c r="G13" s="158" t="s">
        <v>355</v>
      </c>
      <c r="H13" s="158" t="s">
        <v>14</v>
      </c>
      <c r="I13" s="56">
        <v>576</v>
      </c>
      <c r="J13" s="45"/>
      <c r="K13" s="82" t="str">
        <f t="shared" si="0"/>
        <v>LARDJANE Naël 3C576</v>
      </c>
      <c r="L13" s="77">
        <f t="shared" si="1"/>
        <v>576</v>
      </c>
      <c r="M13" s="77">
        <f t="shared" si="2"/>
        <v>9</v>
      </c>
      <c r="V13" s="1" t="s">
        <v>16</v>
      </c>
      <c r="W13" s="1">
        <v>11</v>
      </c>
    </row>
    <row r="14" spans="2:23" ht="12.75">
      <c r="B14" s="81">
        <v>12</v>
      </c>
      <c r="E14" s="69" t="s">
        <v>285</v>
      </c>
      <c r="F14" s="158" t="s">
        <v>286</v>
      </c>
      <c r="G14" s="158" t="s">
        <v>287</v>
      </c>
      <c r="H14" s="158" t="s">
        <v>14</v>
      </c>
      <c r="I14" s="56">
        <v>607</v>
      </c>
      <c r="J14" s="45"/>
      <c r="K14" s="82" t="str">
        <f t="shared" si="0"/>
        <v>GUILBAUD Bruno 3C607</v>
      </c>
      <c r="L14" s="77">
        <f t="shared" si="1"/>
        <v>607</v>
      </c>
      <c r="M14" s="77">
        <f t="shared" si="2"/>
        <v>9</v>
      </c>
      <c r="V14" s="1" t="s">
        <v>17</v>
      </c>
      <c r="W14" s="1">
        <v>12</v>
      </c>
    </row>
    <row r="15" spans="2:23" ht="12.75">
      <c r="B15" s="81">
        <v>13</v>
      </c>
      <c r="E15" s="69" t="s">
        <v>314</v>
      </c>
      <c r="F15" s="158" t="s">
        <v>315</v>
      </c>
      <c r="G15" s="158" t="s">
        <v>316</v>
      </c>
      <c r="H15" s="158" t="s">
        <v>14</v>
      </c>
      <c r="I15" s="56">
        <v>612</v>
      </c>
      <c r="J15" s="45"/>
      <c r="K15" s="82" t="str">
        <f t="shared" si="0"/>
        <v>OUTTERS Stanislas 3C612</v>
      </c>
      <c r="L15" s="77">
        <f t="shared" si="1"/>
        <v>612</v>
      </c>
      <c r="M15" s="77">
        <f t="shared" si="2"/>
        <v>9</v>
      </c>
      <c r="V15" s="1" t="s">
        <v>18</v>
      </c>
      <c r="W15" s="1">
        <v>13</v>
      </c>
    </row>
    <row r="16" spans="2:23" ht="12.75">
      <c r="B16" s="81">
        <v>14</v>
      </c>
      <c r="E16" s="69" t="s">
        <v>356</v>
      </c>
      <c r="F16" s="158" t="s">
        <v>357</v>
      </c>
      <c r="G16" s="158" t="s">
        <v>358</v>
      </c>
      <c r="H16" s="158" t="s">
        <v>15</v>
      </c>
      <c r="I16" s="56">
        <v>687</v>
      </c>
      <c r="J16" s="45"/>
      <c r="K16" s="82" t="str">
        <f t="shared" si="0"/>
        <v>HERAUD Antoine 3D687</v>
      </c>
      <c r="L16" s="77">
        <f t="shared" si="1"/>
        <v>687</v>
      </c>
      <c r="M16" s="77">
        <f t="shared" si="2"/>
        <v>10</v>
      </c>
      <c r="V16" s="1" t="s">
        <v>19</v>
      </c>
      <c r="W16" s="1">
        <v>14</v>
      </c>
    </row>
    <row r="17" spans="2:23" ht="12.75">
      <c r="B17" s="81">
        <v>15</v>
      </c>
      <c r="E17" s="69" t="s">
        <v>263</v>
      </c>
      <c r="F17" s="158" t="s">
        <v>264</v>
      </c>
      <c r="G17" s="158" t="s">
        <v>265</v>
      </c>
      <c r="H17" s="158" t="s">
        <v>15</v>
      </c>
      <c r="I17" s="56">
        <v>798</v>
      </c>
      <c r="J17" s="45"/>
      <c r="K17" s="82" t="str">
        <f t="shared" si="0"/>
        <v>ROUSSEAU Franck 3D798</v>
      </c>
      <c r="L17" s="77">
        <f t="shared" si="1"/>
        <v>798</v>
      </c>
      <c r="M17" s="77">
        <f t="shared" si="2"/>
        <v>10</v>
      </c>
      <c r="V17" s="1" t="s">
        <v>20</v>
      </c>
      <c r="W17" s="1">
        <v>15</v>
      </c>
    </row>
    <row r="18" spans="2:23" ht="12.75">
      <c r="B18" s="81">
        <v>16</v>
      </c>
      <c r="E18" s="69" t="s">
        <v>329</v>
      </c>
      <c r="F18" s="158" t="s">
        <v>330</v>
      </c>
      <c r="G18" s="158" t="s">
        <v>325</v>
      </c>
      <c r="H18" s="158" t="s">
        <v>15</v>
      </c>
      <c r="I18" s="56">
        <v>809</v>
      </c>
      <c r="J18" s="45"/>
      <c r="K18" s="82" t="str">
        <f t="shared" si="0"/>
        <v>GABORIEAU Christophe 3D809</v>
      </c>
      <c r="L18" s="77">
        <f t="shared" si="1"/>
        <v>809</v>
      </c>
      <c r="M18" s="77">
        <f t="shared" si="2"/>
        <v>10</v>
      </c>
      <c r="V18" s="1" t="s">
        <v>21</v>
      </c>
      <c r="W18" s="1">
        <v>16</v>
      </c>
    </row>
    <row r="19" spans="2:23" ht="12.75">
      <c r="B19" s="81">
        <v>17</v>
      </c>
      <c r="E19" s="69" t="s">
        <v>279</v>
      </c>
      <c r="F19" s="158" t="s">
        <v>280</v>
      </c>
      <c r="G19" s="158" t="s">
        <v>281</v>
      </c>
      <c r="H19" s="158" t="s">
        <v>15</v>
      </c>
      <c r="I19" s="56">
        <v>853</v>
      </c>
      <c r="J19" s="45"/>
      <c r="K19" s="82" t="str">
        <f t="shared" si="0"/>
        <v>AUDUC Florian 3D853</v>
      </c>
      <c r="L19" s="77">
        <f t="shared" si="1"/>
        <v>853</v>
      </c>
      <c r="M19" s="77">
        <f t="shared" si="2"/>
        <v>10</v>
      </c>
      <c r="V19" s="1" t="s">
        <v>22</v>
      </c>
      <c r="W19" s="1">
        <v>17</v>
      </c>
    </row>
    <row r="20" spans="2:23" ht="12.75">
      <c r="B20" s="81">
        <v>18</v>
      </c>
      <c r="E20" s="69" t="s">
        <v>272</v>
      </c>
      <c r="F20" s="158" t="s">
        <v>273</v>
      </c>
      <c r="G20" s="158" t="s">
        <v>256</v>
      </c>
      <c r="H20" s="158" t="s">
        <v>16</v>
      </c>
      <c r="I20" s="56">
        <v>873</v>
      </c>
      <c r="J20" s="45"/>
      <c r="K20" s="82" t="str">
        <f t="shared" si="0"/>
        <v>CAPDEVILLE Thierry 4A873</v>
      </c>
      <c r="L20" s="77">
        <f t="shared" si="1"/>
        <v>873</v>
      </c>
      <c r="M20" s="77">
        <f t="shared" si="2"/>
        <v>11</v>
      </c>
      <c r="V20" s="1" t="s">
        <v>23</v>
      </c>
      <c r="W20" s="1">
        <v>18</v>
      </c>
    </row>
    <row r="21" spans="2:23" ht="12.75">
      <c r="B21" s="81">
        <v>19</v>
      </c>
      <c r="E21" s="69" t="s">
        <v>341</v>
      </c>
      <c r="F21" s="158" t="s">
        <v>342</v>
      </c>
      <c r="G21" s="158" t="s">
        <v>343</v>
      </c>
      <c r="H21" s="158" t="s">
        <v>16</v>
      </c>
      <c r="I21" s="56">
        <v>899</v>
      </c>
      <c r="J21" s="45"/>
      <c r="K21" s="82" t="str">
        <f t="shared" si="0"/>
        <v>BOUDY Mathieu 4A899</v>
      </c>
      <c r="L21" s="77">
        <f t="shared" si="1"/>
        <v>899</v>
      </c>
      <c r="M21" s="77">
        <f t="shared" si="2"/>
        <v>11</v>
      </c>
      <c r="V21" s="1" t="s">
        <v>24</v>
      </c>
      <c r="W21" s="1">
        <v>18</v>
      </c>
    </row>
    <row r="22" spans="2:13" ht="12.75">
      <c r="B22" s="81">
        <v>20</v>
      </c>
      <c r="E22" s="69" t="s">
        <v>331</v>
      </c>
      <c r="F22" s="158" t="s">
        <v>332</v>
      </c>
      <c r="G22" s="158" t="s">
        <v>333</v>
      </c>
      <c r="H22" s="158" t="s">
        <v>16</v>
      </c>
      <c r="I22" s="56">
        <v>901</v>
      </c>
      <c r="J22" s="45"/>
      <c r="K22" s="82" t="str">
        <f t="shared" si="0"/>
        <v>LESCOMBES Jèrôme 4A901</v>
      </c>
      <c r="L22" s="77">
        <f t="shared" si="1"/>
        <v>901</v>
      </c>
      <c r="M22" s="77">
        <f t="shared" si="2"/>
        <v>11</v>
      </c>
    </row>
    <row r="23" spans="2:13" ht="12.75">
      <c r="B23" s="81">
        <v>21</v>
      </c>
      <c r="E23" s="69" t="s">
        <v>288</v>
      </c>
      <c r="F23" s="158" t="s">
        <v>289</v>
      </c>
      <c r="G23" s="158" t="s">
        <v>250</v>
      </c>
      <c r="H23" s="158" t="s">
        <v>16</v>
      </c>
      <c r="I23" s="56">
        <v>928</v>
      </c>
      <c r="J23" s="45"/>
      <c r="K23" s="82" t="str">
        <f t="shared" si="0"/>
        <v>ARDOUIN Philippe 4A928</v>
      </c>
      <c r="L23" s="77">
        <f t="shared" si="1"/>
        <v>928</v>
      </c>
      <c r="M23" s="77">
        <f t="shared" si="2"/>
        <v>11</v>
      </c>
    </row>
    <row r="24" spans="2:13" ht="12.75">
      <c r="B24" s="81">
        <v>22</v>
      </c>
      <c r="E24" s="69" t="s">
        <v>367</v>
      </c>
      <c r="F24" s="158" t="s">
        <v>368</v>
      </c>
      <c r="G24" s="158" t="s">
        <v>259</v>
      </c>
      <c r="H24" s="158" t="s">
        <v>16</v>
      </c>
      <c r="I24" s="56">
        <v>983</v>
      </c>
      <c r="J24" s="45"/>
      <c r="K24" s="82" t="str">
        <f t="shared" si="0"/>
        <v>SINTES Laurent 4A983</v>
      </c>
      <c r="L24" s="77">
        <f t="shared" si="1"/>
        <v>983</v>
      </c>
      <c r="M24" s="77">
        <f t="shared" si="2"/>
        <v>11</v>
      </c>
    </row>
    <row r="25" spans="2:13" ht="12.75">
      <c r="B25" s="81">
        <v>23</v>
      </c>
      <c r="E25" s="69" t="s">
        <v>254</v>
      </c>
      <c r="F25" s="158" t="s">
        <v>255</v>
      </c>
      <c r="G25" s="158" t="s">
        <v>256</v>
      </c>
      <c r="H25" s="158" t="s">
        <v>16</v>
      </c>
      <c r="I25" s="56">
        <v>1075</v>
      </c>
      <c r="J25" s="45"/>
      <c r="K25" s="82" t="str">
        <f t="shared" si="0"/>
        <v>RAMOND Thierry 4A1075</v>
      </c>
      <c r="L25" s="77">
        <f t="shared" si="1"/>
        <v>1075</v>
      </c>
      <c r="M25" s="77">
        <f t="shared" si="2"/>
        <v>11</v>
      </c>
    </row>
    <row r="26" spans="2:13" ht="12.75">
      <c r="B26" s="81">
        <v>24</v>
      </c>
      <c r="E26" s="69" t="s">
        <v>260</v>
      </c>
      <c r="F26" s="158" t="s">
        <v>261</v>
      </c>
      <c r="G26" s="158" t="s">
        <v>262</v>
      </c>
      <c r="H26" s="158" t="s">
        <v>16</v>
      </c>
      <c r="I26" s="56">
        <v>1078</v>
      </c>
      <c r="J26" s="45"/>
      <c r="K26" s="82" t="str">
        <f t="shared" si="0"/>
        <v>SCHRANTZ Jean Baptiste 4A1078</v>
      </c>
      <c r="L26" s="77">
        <f t="shared" si="1"/>
        <v>1078</v>
      </c>
      <c r="M26" s="77">
        <f t="shared" si="2"/>
        <v>11</v>
      </c>
    </row>
    <row r="27" spans="2:13" ht="12.75">
      <c r="B27" s="81">
        <v>25</v>
      </c>
      <c r="E27" s="69" t="s">
        <v>305</v>
      </c>
      <c r="F27" s="158" t="s">
        <v>306</v>
      </c>
      <c r="G27" s="158" t="s">
        <v>307</v>
      </c>
      <c r="H27" s="158" t="s">
        <v>17</v>
      </c>
      <c r="I27" s="56">
        <v>1090</v>
      </c>
      <c r="J27" s="45"/>
      <c r="K27" s="82" t="str">
        <f t="shared" si="0"/>
        <v>VIAUD Maxime 4B1090</v>
      </c>
      <c r="L27" s="77">
        <f t="shared" si="1"/>
        <v>1090</v>
      </c>
      <c r="M27" s="77">
        <f t="shared" si="2"/>
        <v>12</v>
      </c>
    </row>
    <row r="28" spans="2:13" ht="12.75">
      <c r="B28" s="81">
        <v>26</v>
      </c>
      <c r="E28" s="69" t="s">
        <v>344</v>
      </c>
      <c r="F28" s="158" t="s">
        <v>345</v>
      </c>
      <c r="G28" s="158" t="s">
        <v>346</v>
      </c>
      <c r="H28" s="158" t="s">
        <v>17</v>
      </c>
      <c r="I28" s="56">
        <v>1140</v>
      </c>
      <c r="J28" s="45"/>
      <c r="K28" s="82" t="str">
        <f t="shared" si="0"/>
        <v>MONTILLET Patrick 4B1140</v>
      </c>
      <c r="L28" s="77">
        <f t="shared" si="1"/>
        <v>1140</v>
      </c>
      <c r="M28" s="77">
        <f t="shared" si="2"/>
        <v>12</v>
      </c>
    </row>
    <row r="29" spans="2:13" ht="12.75">
      <c r="B29" s="81">
        <v>27</v>
      </c>
      <c r="E29" s="69" t="s">
        <v>282</v>
      </c>
      <c r="F29" s="158" t="s">
        <v>283</v>
      </c>
      <c r="G29" s="158" t="s">
        <v>284</v>
      </c>
      <c r="H29" s="158" t="s">
        <v>17</v>
      </c>
      <c r="I29" s="56">
        <v>1177</v>
      </c>
      <c r="J29" s="45"/>
      <c r="K29" s="82" t="str">
        <f t="shared" si="0"/>
        <v>KOBS Jonathan 4B1177</v>
      </c>
      <c r="L29" s="77">
        <f t="shared" si="1"/>
        <v>1177</v>
      </c>
      <c r="M29" s="77">
        <f t="shared" si="2"/>
        <v>12</v>
      </c>
    </row>
    <row r="30" spans="2:13" ht="12.75">
      <c r="B30" s="81">
        <v>28</v>
      </c>
      <c r="E30" s="69" t="s">
        <v>251</v>
      </c>
      <c r="F30" s="158" t="s">
        <v>252</v>
      </c>
      <c r="G30" s="158" t="s">
        <v>253</v>
      </c>
      <c r="H30" s="158" t="s">
        <v>17</v>
      </c>
      <c r="I30" s="56">
        <v>1236</v>
      </c>
      <c r="J30" s="45"/>
      <c r="K30" s="82" t="str">
        <f t="shared" si="0"/>
        <v>GUILLOU Hervé 4B1236</v>
      </c>
      <c r="L30" s="77">
        <f t="shared" si="1"/>
        <v>1236</v>
      </c>
      <c r="M30" s="77">
        <f t="shared" si="2"/>
        <v>12</v>
      </c>
    </row>
    <row r="31" spans="2:13" ht="12.75">
      <c r="B31" s="81">
        <v>29</v>
      </c>
      <c r="E31" s="69" t="s">
        <v>296</v>
      </c>
      <c r="F31" s="158" t="s">
        <v>297</v>
      </c>
      <c r="G31" s="158" t="s">
        <v>298</v>
      </c>
      <c r="H31" s="158" t="s">
        <v>17</v>
      </c>
      <c r="I31" s="56">
        <v>1283</v>
      </c>
      <c r="J31" s="45"/>
      <c r="K31" s="82" t="str">
        <f t="shared" si="0"/>
        <v>SEGURA Julien 4B1283</v>
      </c>
      <c r="L31" s="77">
        <f t="shared" si="1"/>
        <v>1283</v>
      </c>
      <c r="M31" s="77">
        <f t="shared" si="2"/>
        <v>12</v>
      </c>
    </row>
    <row r="32" spans="2:13" ht="12.75">
      <c r="B32" s="81">
        <v>30</v>
      </c>
      <c r="E32" s="69" t="s">
        <v>266</v>
      </c>
      <c r="F32" s="158" t="s">
        <v>267</v>
      </c>
      <c r="G32" s="158" t="s">
        <v>268</v>
      </c>
      <c r="H32" s="158" t="s">
        <v>18</v>
      </c>
      <c r="I32" s="56">
        <v>1420</v>
      </c>
      <c r="J32" s="45"/>
      <c r="K32" s="82" t="str">
        <f t="shared" si="0"/>
        <v>POSSARD Yves 4C1420</v>
      </c>
      <c r="L32" s="77">
        <f t="shared" si="1"/>
        <v>1420</v>
      </c>
      <c r="M32" s="77">
        <f t="shared" si="2"/>
        <v>13</v>
      </c>
    </row>
    <row r="33" spans="2:13" ht="12.75">
      <c r="B33" s="81">
        <v>31</v>
      </c>
      <c r="E33" s="69" t="s">
        <v>347</v>
      </c>
      <c r="F33" s="158" t="s">
        <v>348</v>
      </c>
      <c r="G33" s="158" t="s">
        <v>271</v>
      </c>
      <c r="H33" s="158" t="s">
        <v>18</v>
      </c>
      <c r="I33" s="56">
        <v>1444</v>
      </c>
      <c r="J33" s="45"/>
      <c r="K33" s="82" t="str">
        <f t="shared" si="0"/>
        <v>DUFAURE Thomas 4C1444</v>
      </c>
      <c r="L33" s="77">
        <f t="shared" si="1"/>
        <v>1444</v>
      </c>
      <c r="M33" s="77">
        <f t="shared" si="2"/>
        <v>13</v>
      </c>
    </row>
    <row r="34" spans="2:13" ht="12.75">
      <c r="B34" s="81">
        <v>32</v>
      </c>
      <c r="E34" s="69" t="s">
        <v>290</v>
      </c>
      <c r="F34" s="158" t="s">
        <v>291</v>
      </c>
      <c r="G34" s="158" t="s">
        <v>292</v>
      </c>
      <c r="H34" s="158" t="s">
        <v>18</v>
      </c>
      <c r="I34" s="56">
        <v>1564</v>
      </c>
      <c r="J34" s="45"/>
      <c r="K34" s="82" t="str">
        <f t="shared" si="0"/>
        <v>VASLIN Guillaume 4C1564</v>
      </c>
      <c r="L34" s="77">
        <f t="shared" si="1"/>
        <v>1564</v>
      </c>
      <c r="M34" s="77">
        <f t="shared" si="2"/>
        <v>13</v>
      </c>
    </row>
    <row r="35" spans="2:13" ht="12.75">
      <c r="B35" s="81">
        <v>33</v>
      </c>
      <c r="E35" s="69" t="s">
        <v>317</v>
      </c>
      <c r="F35" s="158" t="s">
        <v>318</v>
      </c>
      <c r="G35" s="158" t="s">
        <v>319</v>
      </c>
      <c r="H35" s="158" t="s">
        <v>19</v>
      </c>
      <c r="I35" s="56">
        <v>1654</v>
      </c>
      <c r="J35" s="45"/>
      <c r="K35" s="82" t="str">
        <f aca="true" t="shared" si="3" ref="K35:K66">F35&amp;" "&amp;G35&amp;" "&amp;H35&amp;I35</f>
        <v>MARCHESSEAU Brice 4D1654</v>
      </c>
      <c r="L35" s="77">
        <f aca="true" t="shared" si="4" ref="L35:L66">I35</f>
        <v>1654</v>
      </c>
      <c r="M35" s="77">
        <f aca="true" t="shared" si="5" ref="M35:M66">VLOOKUP(H35,nb,2,FALSE)</f>
        <v>14</v>
      </c>
    </row>
    <row r="36" spans="2:30" ht="12.75">
      <c r="B36" s="81">
        <v>34</v>
      </c>
      <c r="E36" s="69" t="s">
        <v>349</v>
      </c>
      <c r="F36" s="158" t="s">
        <v>350</v>
      </c>
      <c r="G36" s="158" t="s">
        <v>265</v>
      </c>
      <c r="H36" s="158" t="s">
        <v>19</v>
      </c>
      <c r="I36" s="56">
        <v>1781</v>
      </c>
      <c r="J36" s="45"/>
      <c r="K36" s="82" t="str">
        <f t="shared" si="3"/>
        <v>MALORON Franck 4D1781</v>
      </c>
      <c r="L36" s="77">
        <f t="shared" si="4"/>
        <v>1781</v>
      </c>
      <c r="M36" s="77">
        <f t="shared" si="5"/>
        <v>14</v>
      </c>
      <c r="AD36" s="43"/>
    </row>
    <row r="37" spans="2:13" ht="12.75">
      <c r="B37" s="81">
        <v>35</v>
      </c>
      <c r="E37" s="69" t="s">
        <v>248</v>
      </c>
      <c r="F37" s="158" t="s">
        <v>249</v>
      </c>
      <c r="G37" s="158" t="s">
        <v>250</v>
      </c>
      <c r="H37" s="158" t="s">
        <v>19</v>
      </c>
      <c r="I37" s="56">
        <v>1783</v>
      </c>
      <c r="J37" s="45"/>
      <c r="K37" s="82" t="str">
        <f t="shared" si="3"/>
        <v>MEDAN Philippe 4D1783</v>
      </c>
      <c r="L37" s="77">
        <f t="shared" si="4"/>
        <v>1783</v>
      </c>
      <c r="M37" s="77">
        <f t="shared" si="5"/>
        <v>14</v>
      </c>
    </row>
    <row r="38" spans="2:13" ht="12.75">
      <c r="B38" s="81">
        <v>36</v>
      </c>
      <c r="E38" s="69" t="s">
        <v>257</v>
      </c>
      <c r="F38" s="158" t="s">
        <v>258</v>
      </c>
      <c r="G38" s="158" t="s">
        <v>259</v>
      </c>
      <c r="H38" s="158" t="s">
        <v>19</v>
      </c>
      <c r="I38" s="56">
        <v>1800</v>
      </c>
      <c r="J38" s="45"/>
      <c r="K38" s="82" t="str">
        <f t="shared" si="3"/>
        <v>CREMOUX Laurent 4D1800</v>
      </c>
      <c r="L38" s="77">
        <f t="shared" si="4"/>
        <v>1800</v>
      </c>
      <c r="M38" s="77">
        <f t="shared" si="5"/>
        <v>14</v>
      </c>
    </row>
    <row r="39" spans="2:256" ht="12.75">
      <c r="B39" s="81">
        <v>37</v>
      </c>
      <c r="E39" s="69" t="s">
        <v>308</v>
      </c>
      <c r="F39" s="158" t="s">
        <v>309</v>
      </c>
      <c r="G39" s="158" t="s">
        <v>310</v>
      </c>
      <c r="H39" s="158" t="s">
        <v>19</v>
      </c>
      <c r="I39" s="56">
        <v>1842</v>
      </c>
      <c r="J39" s="45"/>
      <c r="K39" s="82" t="str">
        <f t="shared" si="3"/>
        <v>CAMP Mickaël 4D1842</v>
      </c>
      <c r="L39" s="77">
        <f t="shared" si="4"/>
        <v>1842</v>
      </c>
      <c r="M39" s="77">
        <f t="shared" si="5"/>
        <v>14</v>
      </c>
      <c r="T39" s="43"/>
      <c r="U39" s="43"/>
      <c r="IP39" s="43"/>
      <c r="IR39" s="43"/>
      <c r="IS39" s="43"/>
      <c r="IT39" s="43"/>
      <c r="IU39" s="43"/>
      <c r="IV39" s="43"/>
    </row>
    <row r="40" spans="2:256" ht="12.75">
      <c r="B40" s="81">
        <v>38</v>
      </c>
      <c r="E40" s="69" t="s">
        <v>311</v>
      </c>
      <c r="F40" s="158" t="s">
        <v>312</v>
      </c>
      <c r="G40" s="158" t="s">
        <v>313</v>
      </c>
      <c r="H40" s="158" t="s">
        <v>19</v>
      </c>
      <c r="I40" s="56">
        <v>1907</v>
      </c>
      <c r="J40" s="45"/>
      <c r="K40" s="82" t="str">
        <f t="shared" si="3"/>
        <v>POUTAYS Richard 4D1907</v>
      </c>
      <c r="L40" s="77">
        <f t="shared" si="4"/>
        <v>1907</v>
      </c>
      <c r="M40" s="77">
        <f t="shared" si="5"/>
        <v>14</v>
      </c>
      <c r="T40" s="43"/>
      <c r="U40" s="43"/>
      <c r="IP40" s="43"/>
      <c r="IR40" s="43"/>
      <c r="IS40" s="43"/>
      <c r="IT40" s="43"/>
      <c r="IU40" s="43"/>
      <c r="IV40" s="43"/>
    </row>
    <row r="41" spans="2:256" ht="12.75">
      <c r="B41" s="81">
        <v>39</v>
      </c>
      <c r="E41" s="69" t="s">
        <v>269</v>
      </c>
      <c r="F41" s="158" t="s">
        <v>270</v>
      </c>
      <c r="G41" s="158" t="s">
        <v>271</v>
      </c>
      <c r="H41" s="158" t="s">
        <v>21</v>
      </c>
      <c r="I41" s="56">
        <v>2710</v>
      </c>
      <c r="J41" s="45"/>
      <c r="K41" s="82" t="str">
        <f t="shared" si="3"/>
        <v>SOLER Thomas 5B2710</v>
      </c>
      <c r="L41" s="77">
        <f t="shared" si="4"/>
        <v>2710</v>
      </c>
      <c r="M41" s="77">
        <f t="shared" si="5"/>
        <v>16</v>
      </c>
      <c r="T41" s="43"/>
      <c r="U41" s="43"/>
      <c r="IP41" s="43"/>
      <c r="IR41" s="43"/>
      <c r="IS41" s="43"/>
      <c r="IT41" s="43"/>
      <c r="IU41" s="43"/>
      <c r="IV41" s="43"/>
    </row>
    <row r="42" spans="2:256" ht="12.75">
      <c r="B42" s="81">
        <v>40</v>
      </c>
      <c r="E42" s="69" t="s">
        <v>362</v>
      </c>
      <c r="F42" s="158" t="s">
        <v>363</v>
      </c>
      <c r="G42" s="158" t="s">
        <v>325</v>
      </c>
      <c r="H42" s="158" t="s">
        <v>21</v>
      </c>
      <c r="I42" s="56">
        <v>2739</v>
      </c>
      <c r="J42" s="45"/>
      <c r="K42" s="82" t="str">
        <f t="shared" si="3"/>
        <v>BOUTET Christophe 5B2739</v>
      </c>
      <c r="L42" s="77">
        <f t="shared" si="4"/>
        <v>2739</v>
      </c>
      <c r="M42" s="77">
        <f t="shared" si="5"/>
        <v>16</v>
      </c>
      <c r="T42" s="43"/>
      <c r="U42" s="43"/>
      <c r="IP42" s="43"/>
      <c r="IR42" s="43"/>
      <c r="IS42" s="43"/>
      <c r="IT42" s="43"/>
      <c r="IU42" s="43"/>
      <c r="IV42" s="43"/>
    </row>
    <row r="43" spans="2:256" ht="12.75">
      <c r="B43" s="81">
        <v>41</v>
      </c>
      <c r="E43" s="69" t="s">
        <v>375</v>
      </c>
      <c r="F43" s="158" t="s">
        <v>376</v>
      </c>
      <c r="G43" s="158" t="s">
        <v>377</v>
      </c>
      <c r="H43" s="158" t="s">
        <v>24</v>
      </c>
      <c r="I43" s="56">
        <v>4100</v>
      </c>
      <c r="J43" s="45"/>
      <c r="K43" s="82" t="str">
        <f t="shared" si="3"/>
        <v>LEOTIN Pierre NC4100</v>
      </c>
      <c r="L43" s="77">
        <f t="shared" si="4"/>
        <v>4100</v>
      </c>
      <c r="M43" s="77">
        <f t="shared" si="5"/>
        <v>18</v>
      </c>
      <c r="T43" s="43"/>
      <c r="U43" s="43"/>
      <c r="IP43" s="43"/>
      <c r="IQ43" s="43"/>
      <c r="IR43" s="43"/>
      <c r="IS43" s="43"/>
      <c r="IT43" s="43"/>
      <c r="IU43" s="43"/>
      <c r="IV43" s="43"/>
    </row>
    <row r="44" spans="2:256" ht="12.75">
      <c r="B44" s="81">
        <v>42</v>
      </c>
      <c r="E44" s="69" t="s">
        <v>274</v>
      </c>
      <c r="F44" s="158" t="s">
        <v>275</v>
      </c>
      <c r="G44" s="158" t="s">
        <v>276</v>
      </c>
      <c r="H44" s="158" t="s">
        <v>24</v>
      </c>
      <c r="I44" s="56">
        <v>4100</v>
      </c>
      <c r="J44" s="45"/>
      <c r="K44" s="82" t="str">
        <f t="shared" si="3"/>
        <v>DACHARRY Didier NC4100</v>
      </c>
      <c r="L44" s="77">
        <f t="shared" si="4"/>
        <v>4100</v>
      </c>
      <c r="M44" s="77">
        <f t="shared" si="5"/>
        <v>18</v>
      </c>
      <c r="T44" s="43"/>
      <c r="U44" s="43"/>
      <c r="IP44" s="43"/>
      <c r="IQ44" s="43"/>
      <c r="IR44" s="43"/>
      <c r="IS44" s="43"/>
      <c r="IT44" s="43"/>
      <c r="IU44" s="43"/>
      <c r="IV44" s="43"/>
    </row>
    <row r="45" spans="2:256" ht="12.75">
      <c r="B45" s="81">
        <v>43</v>
      </c>
      <c r="E45" s="69" t="s">
        <v>302</v>
      </c>
      <c r="F45" s="158" t="s">
        <v>303</v>
      </c>
      <c r="G45" s="158" t="s">
        <v>304</v>
      </c>
      <c r="H45" s="158" t="s">
        <v>24</v>
      </c>
      <c r="I45" s="56">
        <v>4100</v>
      </c>
      <c r="J45" s="45"/>
      <c r="K45" s="82" t="str">
        <f t="shared" si="3"/>
        <v>COUTURIER Romain NC4100</v>
      </c>
      <c r="L45" s="77">
        <f t="shared" si="4"/>
        <v>4100</v>
      </c>
      <c r="M45" s="77">
        <f t="shared" si="5"/>
        <v>18</v>
      </c>
      <c r="T45" s="43"/>
      <c r="U45" s="43"/>
      <c r="IP45" s="43"/>
      <c r="IQ45" s="43"/>
      <c r="IR45" s="43"/>
      <c r="IS45" s="43"/>
      <c r="IT45" s="43"/>
      <c r="IU45" s="43"/>
      <c r="IV45" s="43"/>
    </row>
    <row r="46" spans="2:256" ht="12.75">
      <c r="B46" s="81">
        <v>44</v>
      </c>
      <c r="E46" s="69" t="s">
        <v>320</v>
      </c>
      <c r="F46" s="158" t="s">
        <v>321</v>
      </c>
      <c r="G46" s="158" t="s">
        <v>304</v>
      </c>
      <c r="H46" s="158" t="s">
        <v>24</v>
      </c>
      <c r="I46" s="56">
        <v>4100</v>
      </c>
      <c r="J46" s="45"/>
      <c r="K46" s="82" t="str">
        <f t="shared" si="3"/>
        <v>CARRE Romain NC4100</v>
      </c>
      <c r="L46" s="77">
        <f t="shared" si="4"/>
        <v>4100</v>
      </c>
      <c r="M46" s="77">
        <f t="shared" si="5"/>
        <v>18</v>
      </c>
      <c r="T46" s="43"/>
      <c r="U46" s="43"/>
      <c r="IP46" s="43"/>
      <c r="IQ46" s="43"/>
      <c r="IR46" s="43"/>
      <c r="IS46" s="43"/>
      <c r="IT46" s="43"/>
      <c r="IU46" s="43"/>
      <c r="IV46" s="43"/>
    </row>
    <row r="47" spans="2:256" ht="12.75">
      <c r="B47" s="81">
        <v>45</v>
      </c>
      <c r="E47" s="69" t="s">
        <v>423</v>
      </c>
      <c r="F47" s="158" t="s">
        <v>424</v>
      </c>
      <c r="G47" s="158" t="s">
        <v>425</v>
      </c>
      <c r="H47" s="158" t="s">
        <v>24</v>
      </c>
      <c r="I47" s="56">
        <v>4100</v>
      </c>
      <c r="J47" s="45"/>
      <c r="K47" s="82" t="str">
        <f t="shared" si="3"/>
        <v>SARRADE LOUCHEUR Arthur NC4100</v>
      </c>
      <c r="L47" s="77">
        <f t="shared" si="4"/>
        <v>4100</v>
      </c>
      <c r="M47" s="77">
        <f t="shared" si="5"/>
        <v>18</v>
      </c>
      <c r="T47" s="43"/>
      <c r="U47" s="43"/>
      <c r="IP47" s="43"/>
      <c r="IQ47" s="43"/>
      <c r="IR47" s="43"/>
      <c r="IS47" s="43"/>
      <c r="IT47" s="43"/>
      <c r="IU47" s="43"/>
      <c r="IV47" s="43"/>
    </row>
    <row r="48" spans="2:256" ht="12.75">
      <c r="B48" s="81">
        <v>46</v>
      </c>
      <c r="E48" s="69" t="s">
        <v>322</v>
      </c>
      <c r="F48" s="158" t="s">
        <v>323</v>
      </c>
      <c r="G48" s="158" t="s">
        <v>324</v>
      </c>
      <c r="H48" s="158" t="s">
        <v>24</v>
      </c>
      <c r="I48" s="56">
        <v>4100</v>
      </c>
      <c r="J48" s="45"/>
      <c r="K48" s="82" t="str">
        <f t="shared" si="3"/>
        <v>KINDTS Wilfrid NC4100</v>
      </c>
      <c r="L48" s="77">
        <f t="shared" si="4"/>
        <v>4100</v>
      </c>
      <c r="M48" s="77">
        <f t="shared" si="5"/>
        <v>18</v>
      </c>
      <c r="T48" s="43"/>
      <c r="U48" s="43"/>
      <c r="IP48" s="43"/>
      <c r="IQ48" s="43"/>
      <c r="IR48" s="43"/>
      <c r="IS48" s="43"/>
      <c r="IT48" s="43"/>
      <c r="IU48" s="43"/>
      <c r="IV48" s="43"/>
    </row>
    <row r="49" spans="2:256" ht="12.75">
      <c r="B49" s="81">
        <v>47</v>
      </c>
      <c r="E49" s="69" t="s">
        <v>326</v>
      </c>
      <c r="F49" s="158" t="s">
        <v>327</v>
      </c>
      <c r="G49" s="158" t="s">
        <v>328</v>
      </c>
      <c r="H49" s="158" t="s">
        <v>24</v>
      </c>
      <c r="I49" s="56">
        <v>4100</v>
      </c>
      <c r="J49" s="45"/>
      <c r="K49" s="82" t="str">
        <f t="shared" si="3"/>
        <v>VERGNE Jean Marc NC4100</v>
      </c>
      <c r="L49" s="77">
        <f t="shared" si="4"/>
        <v>4100</v>
      </c>
      <c r="M49" s="77">
        <f t="shared" si="5"/>
        <v>18</v>
      </c>
      <c r="T49" s="43"/>
      <c r="U49" s="43"/>
      <c r="IP49" s="43"/>
      <c r="IQ49" s="43"/>
      <c r="IR49" s="43"/>
      <c r="IS49" s="43"/>
      <c r="IT49" s="43"/>
      <c r="IU49" s="43"/>
      <c r="IV49" s="43"/>
    </row>
    <row r="50" spans="2:256" ht="12.75">
      <c r="B50" s="81">
        <v>48</v>
      </c>
      <c r="E50" s="69" t="s">
        <v>339</v>
      </c>
      <c r="F50" s="158" t="s">
        <v>340</v>
      </c>
      <c r="G50" s="158" t="s">
        <v>287</v>
      </c>
      <c r="H50" s="158" t="s">
        <v>24</v>
      </c>
      <c r="I50" s="56">
        <v>4100</v>
      </c>
      <c r="J50" s="45"/>
      <c r="K50" s="82" t="str">
        <f t="shared" si="3"/>
        <v>GUERPILLON Bruno NC4100</v>
      </c>
      <c r="L50" s="77">
        <f t="shared" si="4"/>
        <v>4100</v>
      </c>
      <c r="M50" s="77">
        <f t="shared" si="5"/>
        <v>18</v>
      </c>
      <c r="T50" s="43"/>
      <c r="U50" s="43"/>
      <c r="IP50" s="43"/>
      <c r="IQ50" s="43"/>
      <c r="IR50" s="43"/>
      <c r="IS50" s="43"/>
      <c r="IT50" s="43"/>
      <c r="IU50" s="43"/>
      <c r="IV50" s="43"/>
    </row>
    <row r="51" spans="2:256" ht="12.75">
      <c r="B51" s="81">
        <v>49</v>
      </c>
      <c r="E51" s="69"/>
      <c r="F51" s="158"/>
      <c r="G51" s="158"/>
      <c r="H51" s="158"/>
      <c r="I51" s="56"/>
      <c r="J51" s="45"/>
      <c r="K51" s="82" t="str">
        <f t="shared" si="3"/>
        <v>  </v>
      </c>
      <c r="L51" s="77">
        <f t="shared" si="4"/>
        <v>0</v>
      </c>
      <c r="M51" s="77" t="e">
        <f t="shared" si="5"/>
        <v>#N/A</v>
      </c>
      <c r="T51" s="43"/>
      <c r="U51" s="43"/>
      <c r="IP51" s="43"/>
      <c r="IQ51" s="43"/>
      <c r="IR51" s="43"/>
      <c r="IS51" s="43"/>
      <c r="IT51" s="43"/>
      <c r="IU51" s="43"/>
      <c r="IV51" s="43"/>
    </row>
    <row r="52" spans="2:256" ht="12.75">
      <c r="B52" s="81">
        <v>50</v>
      </c>
      <c r="E52" s="69"/>
      <c r="F52" s="158"/>
      <c r="G52" s="158"/>
      <c r="H52" s="158"/>
      <c r="I52" s="56"/>
      <c r="J52" s="45"/>
      <c r="K52" s="82" t="str">
        <f t="shared" si="3"/>
        <v>  </v>
      </c>
      <c r="L52" s="77">
        <f t="shared" si="4"/>
        <v>0</v>
      </c>
      <c r="M52" s="77" t="e">
        <f t="shared" si="5"/>
        <v>#N/A</v>
      </c>
      <c r="T52" s="43"/>
      <c r="U52" s="43"/>
      <c r="IP52" s="43"/>
      <c r="IQ52" s="43"/>
      <c r="IR52" s="43"/>
      <c r="IS52" s="43"/>
      <c r="IT52" s="43"/>
      <c r="IU52" s="43"/>
      <c r="IV52" s="43"/>
    </row>
    <row r="53" spans="2:256" ht="12.75">
      <c r="B53" s="81">
        <v>51</v>
      </c>
      <c r="E53" s="69"/>
      <c r="F53" s="158"/>
      <c r="G53" s="158"/>
      <c r="H53" s="158"/>
      <c r="I53" s="56"/>
      <c r="J53" s="45"/>
      <c r="K53" s="82" t="str">
        <f t="shared" si="3"/>
        <v>  </v>
      </c>
      <c r="L53" s="77">
        <f t="shared" si="4"/>
        <v>0</v>
      </c>
      <c r="M53" s="77" t="e">
        <f t="shared" si="5"/>
        <v>#N/A</v>
      </c>
      <c r="T53" s="43"/>
      <c r="U53" s="43"/>
      <c r="IP53" s="43"/>
      <c r="IQ53" s="43"/>
      <c r="IR53" s="43"/>
      <c r="IS53" s="43"/>
      <c r="IT53" s="43"/>
      <c r="IU53" s="43"/>
      <c r="IV53" s="43"/>
    </row>
    <row r="54" spans="2:21" ht="12.75">
      <c r="B54" s="81">
        <v>52</v>
      </c>
      <c r="E54" s="69"/>
      <c r="F54" s="158"/>
      <c r="G54" s="158"/>
      <c r="H54" s="158"/>
      <c r="I54" s="56"/>
      <c r="J54" s="45"/>
      <c r="K54" s="82" t="str">
        <f t="shared" si="3"/>
        <v>  </v>
      </c>
      <c r="L54" s="77">
        <f t="shared" si="4"/>
        <v>0</v>
      </c>
      <c r="M54" s="77" t="e">
        <f t="shared" si="5"/>
        <v>#N/A</v>
      </c>
      <c r="U54" s="43"/>
    </row>
    <row r="55" spans="2:256" ht="12.75">
      <c r="B55" s="81">
        <v>53</v>
      </c>
      <c r="E55" s="69"/>
      <c r="F55" s="158"/>
      <c r="G55" s="158"/>
      <c r="H55" s="158"/>
      <c r="I55" s="56"/>
      <c r="J55" s="45"/>
      <c r="K55" s="82" t="str">
        <f t="shared" si="3"/>
        <v>  </v>
      </c>
      <c r="L55" s="77">
        <f t="shared" si="4"/>
        <v>0</v>
      </c>
      <c r="M55" s="77" t="e">
        <f t="shared" si="5"/>
        <v>#N/A</v>
      </c>
      <c r="T55" s="43"/>
      <c r="U55" s="43"/>
      <c r="IP55" s="43"/>
      <c r="IQ55" s="43"/>
      <c r="IR55" s="43"/>
      <c r="IS55" s="43"/>
      <c r="IT55" s="43"/>
      <c r="IU55" s="43"/>
      <c r="IV55" s="43"/>
    </row>
    <row r="56" spans="2:256" ht="12.75">
      <c r="B56" s="81">
        <v>54</v>
      </c>
      <c r="E56" s="69"/>
      <c r="F56" s="158"/>
      <c r="G56" s="158"/>
      <c r="H56" s="158"/>
      <c r="I56" s="56"/>
      <c r="J56" s="45"/>
      <c r="K56" s="82" t="str">
        <f t="shared" si="3"/>
        <v>  </v>
      </c>
      <c r="L56" s="77">
        <f t="shared" si="4"/>
        <v>0</v>
      </c>
      <c r="M56" s="77" t="e">
        <f t="shared" si="5"/>
        <v>#N/A</v>
      </c>
      <c r="T56" s="43"/>
      <c r="U56" s="43"/>
      <c r="IP56" s="43"/>
      <c r="IQ56" s="43"/>
      <c r="IR56" s="43"/>
      <c r="IS56" s="43"/>
      <c r="IT56" s="43"/>
      <c r="IU56" s="43"/>
      <c r="IV56" s="43"/>
    </row>
    <row r="57" spans="2:256" ht="12.75">
      <c r="B57" s="81">
        <v>55</v>
      </c>
      <c r="E57" s="69"/>
      <c r="F57" s="158"/>
      <c r="G57" s="158"/>
      <c r="H57" s="158"/>
      <c r="I57" s="56"/>
      <c r="J57" s="45"/>
      <c r="K57" s="82" t="str">
        <f t="shared" si="3"/>
        <v>  </v>
      </c>
      <c r="L57" s="77">
        <f t="shared" si="4"/>
        <v>0</v>
      </c>
      <c r="M57" s="77" t="e">
        <f t="shared" si="5"/>
        <v>#N/A</v>
      </c>
      <c r="T57" s="43"/>
      <c r="U57" s="43"/>
      <c r="IP57" s="43"/>
      <c r="IQ57" s="43"/>
      <c r="IR57" s="43"/>
      <c r="IS57" s="43"/>
      <c r="IT57" s="43"/>
      <c r="IU57" s="43"/>
      <c r="IV57" s="43"/>
    </row>
    <row r="58" spans="2:256" ht="12.75">
      <c r="B58" s="81">
        <v>56</v>
      </c>
      <c r="E58" s="69"/>
      <c r="F58" s="158"/>
      <c r="G58" s="158"/>
      <c r="H58" s="158"/>
      <c r="I58" s="56"/>
      <c r="J58" s="45"/>
      <c r="K58" s="82" t="str">
        <f t="shared" si="3"/>
        <v>  </v>
      </c>
      <c r="L58" s="77">
        <f t="shared" si="4"/>
        <v>0</v>
      </c>
      <c r="M58" s="77" t="e">
        <f t="shared" si="5"/>
        <v>#N/A</v>
      </c>
      <c r="T58" s="43"/>
      <c r="U58" s="43"/>
      <c r="IP58" s="43"/>
      <c r="IQ58" s="43"/>
      <c r="IR58" s="43"/>
      <c r="IS58" s="43"/>
      <c r="IT58" s="43"/>
      <c r="IU58" s="43"/>
      <c r="IV58" s="43"/>
    </row>
    <row r="59" spans="2:256" ht="12.75">
      <c r="B59" s="81">
        <v>57</v>
      </c>
      <c r="E59" s="55"/>
      <c r="F59" s="158"/>
      <c r="G59" s="158"/>
      <c r="H59" s="158"/>
      <c r="I59" s="56"/>
      <c r="J59" s="45"/>
      <c r="K59" s="82" t="str">
        <f t="shared" si="3"/>
        <v>  </v>
      </c>
      <c r="L59" s="77">
        <f t="shared" si="4"/>
        <v>0</v>
      </c>
      <c r="M59" s="77" t="e">
        <f t="shared" si="5"/>
        <v>#N/A</v>
      </c>
      <c r="T59" s="43"/>
      <c r="U59" s="43"/>
      <c r="IP59" s="43"/>
      <c r="IQ59" s="43"/>
      <c r="IR59" s="43"/>
      <c r="IS59" s="43"/>
      <c r="IT59" s="43"/>
      <c r="IU59" s="43"/>
      <c r="IV59" s="43"/>
    </row>
    <row r="60" spans="2:256" ht="12.75">
      <c r="B60" s="81">
        <v>58</v>
      </c>
      <c r="E60" s="55"/>
      <c r="F60" s="158"/>
      <c r="G60" s="158"/>
      <c r="H60" s="158"/>
      <c r="I60" s="56"/>
      <c r="J60" s="45"/>
      <c r="K60" s="82" t="str">
        <f t="shared" si="3"/>
        <v>  </v>
      </c>
      <c r="L60" s="77">
        <f t="shared" si="4"/>
        <v>0</v>
      </c>
      <c r="M60" s="77" t="e">
        <f t="shared" si="5"/>
        <v>#N/A</v>
      </c>
      <c r="T60" s="43"/>
      <c r="U60" s="43"/>
      <c r="IP60" s="43"/>
      <c r="IQ60" s="43"/>
      <c r="IR60" s="43"/>
      <c r="IS60" s="43"/>
      <c r="IT60" s="43"/>
      <c r="IU60" s="43"/>
      <c r="IV60" s="43"/>
    </row>
    <row r="61" spans="2:256" ht="12.75">
      <c r="B61" s="81">
        <v>59</v>
      </c>
      <c r="E61" s="55"/>
      <c r="F61" s="158"/>
      <c r="G61" s="158"/>
      <c r="H61" s="158"/>
      <c r="I61" s="56"/>
      <c r="J61" s="45"/>
      <c r="K61" s="82" t="str">
        <f t="shared" si="3"/>
        <v>  </v>
      </c>
      <c r="L61" s="77">
        <f t="shared" si="4"/>
        <v>0</v>
      </c>
      <c r="M61" s="77" t="e">
        <f t="shared" si="5"/>
        <v>#N/A</v>
      </c>
      <c r="T61" s="43"/>
      <c r="U61" s="43"/>
      <c r="IP61" s="43"/>
      <c r="IQ61" s="43"/>
      <c r="IR61" s="43"/>
      <c r="IS61" s="43"/>
      <c r="IT61" s="43"/>
      <c r="IU61" s="43"/>
      <c r="IV61" s="43"/>
    </row>
    <row r="62" spans="2:256" ht="12.75">
      <c r="B62" s="81">
        <v>60</v>
      </c>
      <c r="E62" s="55"/>
      <c r="F62" s="158"/>
      <c r="G62" s="158"/>
      <c r="H62" s="158"/>
      <c r="I62" s="56"/>
      <c r="J62" s="45"/>
      <c r="K62" s="82" t="str">
        <f t="shared" si="3"/>
        <v>  </v>
      </c>
      <c r="L62" s="77">
        <f t="shared" si="4"/>
        <v>0</v>
      </c>
      <c r="M62" s="77" t="e">
        <f t="shared" si="5"/>
        <v>#N/A</v>
      </c>
      <c r="T62" s="43"/>
      <c r="U62" s="43"/>
      <c r="IP62" s="43"/>
      <c r="IQ62" s="43"/>
      <c r="IR62" s="43"/>
      <c r="IS62" s="43"/>
      <c r="IT62" s="43"/>
      <c r="IU62" s="43"/>
      <c r="IV62" s="43"/>
    </row>
    <row r="63" spans="2:256" ht="12.75">
      <c r="B63" s="81">
        <v>61</v>
      </c>
      <c r="E63" s="55"/>
      <c r="F63" s="158"/>
      <c r="G63" s="158"/>
      <c r="H63" s="158"/>
      <c r="I63" s="56"/>
      <c r="J63" s="45"/>
      <c r="K63" s="82" t="str">
        <f t="shared" si="3"/>
        <v>  </v>
      </c>
      <c r="L63" s="77">
        <f t="shared" si="4"/>
        <v>0</v>
      </c>
      <c r="M63" s="77" t="e">
        <f t="shared" si="5"/>
        <v>#N/A</v>
      </c>
      <c r="T63" s="43"/>
      <c r="U63" s="43"/>
      <c r="IP63" s="43"/>
      <c r="IQ63" s="43"/>
      <c r="IR63" s="43"/>
      <c r="IS63" s="43"/>
      <c r="IT63" s="43"/>
      <c r="IU63" s="43"/>
      <c r="IV63" s="43"/>
    </row>
    <row r="64" spans="2:256" ht="12.75">
      <c r="B64" s="81">
        <v>62</v>
      </c>
      <c r="E64" s="55"/>
      <c r="F64" s="158"/>
      <c r="G64" s="158"/>
      <c r="H64" s="158"/>
      <c r="I64" s="56"/>
      <c r="J64" s="45"/>
      <c r="K64" s="82" t="str">
        <f t="shared" si="3"/>
        <v>  </v>
      </c>
      <c r="L64" s="77">
        <f t="shared" si="4"/>
        <v>0</v>
      </c>
      <c r="M64" s="77" t="e">
        <f t="shared" si="5"/>
        <v>#N/A</v>
      </c>
      <c r="T64" s="43"/>
      <c r="U64" s="43"/>
      <c r="IP64" s="43"/>
      <c r="IQ64" s="43"/>
      <c r="IR64" s="43"/>
      <c r="IS64" s="43"/>
      <c r="IT64" s="43"/>
      <c r="IU64" s="43"/>
      <c r="IV64" s="43"/>
    </row>
    <row r="65" spans="2:256" ht="12.75">
      <c r="B65" s="81">
        <v>63</v>
      </c>
      <c r="E65" s="55"/>
      <c r="F65" s="158"/>
      <c r="G65" s="158"/>
      <c r="H65" s="158"/>
      <c r="I65" s="56"/>
      <c r="J65" s="45"/>
      <c r="K65" s="82" t="str">
        <f t="shared" si="3"/>
        <v>  </v>
      </c>
      <c r="L65" s="77">
        <f t="shared" si="4"/>
        <v>0</v>
      </c>
      <c r="M65" s="77" t="e">
        <f t="shared" si="5"/>
        <v>#N/A</v>
      </c>
      <c r="T65" s="43"/>
      <c r="U65" s="43"/>
      <c r="IP65" s="43"/>
      <c r="IQ65" s="43"/>
      <c r="IR65" s="43"/>
      <c r="IS65" s="43"/>
      <c r="IT65" s="43"/>
      <c r="IU65" s="43"/>
      <c r="IV65" s="43"/>
    </row>
    <row r="66" spans="2:13" ht="12.75">
      <c r="B66" s="81">
        <v>64</v>
      </c>
      <c r="E66" s="55"/>
      <c r="F66" s="158"/>
      <c r="G66" s="158"/>
      <c r="H66" s="158"/>
      <c r="I66" s="56"/>
      <c r="J66" s="45"/>
      <c r="K66" s="82" t="str">
        <f t="shared" si="3"/>
        <v>  </v>
      </c>
      <c r="L66" s="77">
        <f t="shared" si="4"/>
        <v>0</v>
      </c>
      <c r="M66" s="77" t="e">
        <f t="shared" si="5"/>
        <v>#N/A</v>
      </c>
    </row>
    <row r="67" spans="5:10" ht="13.5" thickBot="1">
      <c r="E67" s="83"/>
      <c r="F67" s="84"/>
      <c r="G67" s="84"/>
      <c r="H67" s="84"/>
      <c r="I67" s="85"/>
      <c r="J67" s="82" t="str">
        <f>F67&amp;" "&amp;G67&amp;" "&amp;H67</f>
        <v>  </v>
      </c>
    </row>
    <row r="68" ht="12.75">
      <c r="J68" s="82" t="str">
        <f>F68&amp;" "&amp;G68&amp;" "&amp;H68</f>
        <v>  </v>
      </c>
    </row>
    <row r="69" ht="12.75">
      <c r="J69" s="82"/>
    </row>
    <row r="70" ht="12.75">
      <c r="J70" s="82"/>
    </row>
  </sheetData>
  <sheetProtection/>
  <mergeCells count="2">
    <mergeCell ref="J1:AA1"/>
    <mergeCell ref="AB1:AE1"/>
  </mergeCells>
  <printOptions/>
  <pageMargins left="0.8" right="0.79" top="0.79" bottom="0.39" header="0.38" footer="0.39"/>
  <pageSetup fitToHeight="1" fitToWidth="1" horizontalDpi="300" verticalDpi="300" orientation="portrait" paperSize="9" r:id="rId2"/>
  <headerFooter alignWithMargins="0">
    <oddHeader>&amp;C&amp;"Arial,Gras"&amp;10LISTES DES PARTICIPANTS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T70"/>
  <sheetViews>
    <sheetView zoomScale="75" zoomScaleNormal="75" zoomScalePageLayoutView="0" workbookViewId="0" topLeftCell="A1">
      <selection activeCell="G31" sqref="G31"/>
    </sheetView>
  </sheetViews>
  <sheetFormatPr defaultColWidth="14.33203125" defaultRowHeight="10.5"/>
  <cols>
    <col min="1" max="1" width="1.5" style="164" customWidth="1"/>
    <col min="2" max="2" width="3.66015625" style="164" customWidth="1"/>
    <col min="3" max="3" width="1.171875" style="164" customWidth="1"/>
    <col min="4" max="4" width="5.16015625" style="35" customWidth="1"/>
    <col min="5" max="5" width="20.33203125" style="165" customWidth="1"/>
    <col min="6" max="7" width="30.16015625" style="166" customWidth="1"/>
    <col min="8" max="8" width="5.16015625" style="166" customWidth="1"/>
    <col min="9" max="9" width="7.66015625" style="166" customWidth="1"/>
    <col min="10" max="10" width="5.5" style="167" customWidth="1"/>
    <col min="11" max="12" width="19.16015625" style="167" hidden="1" customWidth="1"/>
    <col min="13" max="17" width="19.16015625" style="168" hidden="1" customWidth="1"/>
    <col min="18" max="18" width="0.1640625" style="168" hidden="1" customWidth="1"/>
    <col min="19" max="26" width="19.16015625" style="168" hidden="1" customWidth="1"/>
    <col min="27" max="27" width="19.16015625" style="168" customWidth="1"/>
    <col min="28" max="253" width="12" style="168" customWidth="1"/>
    <col min="254" max="254" width="31.33203125" style="169" customWidth="1"/>
    <col min="255" max="255" width="6.66015625" style="168" customWidth="1"/>
    <col min="256" max="16384" width="14.33203125" style="168" customWidth="1"/>
  </cols>
  <sheetData>
    <row r="1" spans="7:31" ht="30" customHeight="1" thickBot="1">
      <c r="G1" s="124" t="s">
        <v>0</v>
      </c>
      <c r="H1" s="124"/>
      <c r="I1" s="124"/>
      <c r="J1" s="179" t="s">
        <v>240</v>
      </c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1" t="s">
        <v>246</v>
      </c>
      <c r="AC1" s="181"/>
      <c r="AD1" s="181"/>
      <c r="AE1" s="181"/>
    </row>
    <row r="2" spans="1:254" s="45" customFormat="1" ht="24" customHeight="1">
      <c r="A2" s="43"/>
      <c r="B2" s="46"/>
      <c r="C2" s="46"/>
      <c r="D2" s="35"/>
      <c r="E2" s="66" t="s">
        <v>1</v>
      </c>
      <c r="F2" s="67" t="s">
        <v>2</v>
      </c>
      <c r="G2" s="67" t="s">
        <v>3</v>
      </c>
      <c r="H2" s="67" t="s">
        <v>4</v>
      </c>
      <c r="I2" s="68" t="s">
        <v>5</v>
      </c>
      <c r="J2" s="125" t="s">
        <v>244</v>
      </c>
      <c r="IT2" s="44"/>
    </row>
    <row r="3" spans="2:23" ht="12.75">
      <c r="B3" s="170">
        <v>1</v>
      </c>
      <c r="E3" s="69" t="s">
        <v>399</v>
      </c>
      <c r="F3" s="158" t="s">
        <v>400</v>
      </c>
      <c r="G3" s="158" t="s">
        <v>401</v>
      </c>
      <c r="H3" s="158" t="s">
        <v>8</v>
      </c>
      <c r="I3" s="56">
        <v>55</v>
      </c>
      <c r="K3" s="171" t="str">
        <f aca="true" t="shared" si="0" ref="K3:K34">F3&amp;" "&amp;G3&amp;" "&amp;H3&amp;I3</f>
        <v>LEGEAY Adeline 2A55</v>
      </c>
      <c r="L3" s="172">
        <f aca="true" t="shared" si="1" ref="L3:L34">I3</f>
        <v>55</v>
      </c>
      <c r="M3" s="172">
        <f>VLOOKUP(H3,nbf,2,FALSE)</f>
        <v>3</v>
      </c>
      <c r="R3" s="1"/>
      <c r="S3" s="1"/>
      <c r="V3" s="1" t="s">
        <v>6</v>
      </c>
      <c r="W3" s="1">
        <v>1</v>
      </c>
    </row>
    <row r="4" spans="2:23" ht="12.75">
      <c r="B4" s="170">
        <v>2</v>
      </c>
      <c r="E4" s="69" t="s">
        <v>386</v>
      </c>
      <c r="F4" s="158" t="s">
        <v>387</v>
      </c>
      <c r="G4" s="158" t="s">
        <v>388</v>
      </c>
      <c r="H4" s="158" t="s">
        <v>10</v>
      </c>
      <c r="I4" s="56">
        <v>130</v>
      </c>
      <c r="K4" s="171" t="str">
        <f t="shared" si="0"/>
        <v>GIRE Céline 2C130</v>
      </c>
      <c r="L4" s="172">
        <f t="shared" si="1"/>
        <v>130</v>
      </c>
      <c r="M4" s="172">
        <f>VLOOKUP(H4,nbf,2,FALSE)</f>
        <v>5</v>
      </c>
      <c r="R4" s="1"/>
      <c r="S4" s="1"/>
      <c r="V4" s="1" t="s">
        <v>7</v>
      </c>
      <c r="W4" s="1">
        <v>1</v>
      </c>
    </row>
    <row r="5" spans="2:23" ht="12.75">
      <c r="B5" s="170">
        <v>3</v>
      </c>
      <c r="E5" s="69" t="s">
        <v>396</v>
      </c>
      <c r="F5" s="158" t="s">
        <v>397</v>
      </c>
      <c r="G5" s="158" t="s">
        <v>398</v>
      </c>
      <c r="H5" s="158" t="s">
        <v>11</v>
      </c>
      <c r="I5" s="56">
        <v>135</v>
      </c>
      <c r="K5" s="171" t="str">
        <f t="shared" si="0"/>
        <v>DRILHOLLE Valérie 2D135</v>
      </c>
      <c r="L5" s="172">
        <f t="shared" si="1"/>
        <v>135</v>
      </c>
      <c r="M5" s="172">
        <f aca="true" t="shared" si="2" ref="M5:M66">VLOOKUP(H5,nbf,2,FALSE)</f>
        <v>6</v>
      </c>
      <c r="R5" s="1"/>
      <c r="S5" s="1"/>
      <c r="V5" s="1" t="s">
        <v>8</v>
      </c>
      <c r="W5" s="1">
        <v>3</v>
      </c>
    </row>
    <row r="6" spans="2:23" ht="12.75">
      <c r="B6" s="170">
        <v>4</v>
      </c>
      <c r="E6" s="69" t="s">
        <v>391</v>
      </c>
      <c r="F6" s="158" t="s">
        <v>392</v>
      </c>
      <c r="G6" s="158" t="s">
        <v>393</v>
      </c>
      <c r="H6" s="158" t="s">
        <v>11</v>
      </c>
      <c r="I6" s="56">
        <v>136</v>
      </c>
      <c r="K6" s="171" t="str">
        <f t="shared" si="0"/>
        <v>LEVEQUE Sylvie 2D136</v>
      </c>
      <c r="L6" s="172">
        <f t="shared" si="1"/>
        <v>136</v>
      </c>
      <c r="M6" s="172">
        <f t="shared" si="2"/>
        <v>6</v>
      </c>
      <c r="R6" s="1"/>
      <c r="S6" s="1"/>
      <c r="V6" s="1" t="s">
        <v>9</v>
      </c>
      <c r="W6" s="1">
        <v>4</v>
      </c>
    </row>
    <row r="7" spans="2:23" ht="12.75">
      <c r="B7" s="170">
        <v>5</v>
      </c>
      <c r="E7" s="69" t="s">
        <v>394</v>
      </c>
      <c r="F7" s="158" t="s">
        <v>395</v>
      </c>
      <c r="G7" s="158" t="s">
        <v>385</v>
      </c>
      <c r="H7" s="158" t="s">
        <v>11</v>
      </c>
      <c r="I7" s="56">
        <v>151</v>
      </c>
      <c r="K7" s="171" t="str">
        <f t="shared" si="0"/>
        <v>VENNET Caroline 2D151</v>
      </c>
      <c r="L7" s="172">
        <f t="shared" si="1"/>
        <v>151</v>
      </c>
      <c r="M7" s="172">
        <f t="shared" si="2"/>
        <v>6</v>
      </c>
      <c r="R7" s="1"/>
      <c r="S7" s="1"/>
      <c r="V7" s="1" t="s">
        <v>10</v>
      </c>
      <c r="W7" s="1">
        <v>5</v>
      </c>
    </row>
    <row r="8" spans="2:23" ht="12.75">
      <c r="B8" s="170">
        <v>6</v>
      </c>
      <c r="E8" s="69" t="s">
        <v>414</v>
      </c>
      <c r="F8" s="158" t="s">
        <v>415</v>
      </c>
      <c r="G8" s="158" t="s">
        <v>416</v>
      </c>
      <c r="H8" s="158" t="s">
        <v>12</v>
      </c>
      <c r="I8" s="56">
        <v>190</v>
      </c>
      <c r="K8" s="171" t="str">
        <f t="shared" si="0"/>
        <v>LARRIVIERE Maire 3A190</v>
      </c>
      <c r="L8" s="172">
        <f t="shared" si="1"/>
        <v>190</v>
      </c>
      <c r="M8" s="172">
        <f t="shared" si="2"/>
        <v>7</v>
      </c>
      <c r="R8" s="1"/>
      <c r="S8" s="1"/>
      <c r="V8" s="1" t="s">
        <v>11</v>
      </c>
      <c r="W8" s="1">
        <v>6</v>
      </c>
    </row>
    <row r="9" spans="2:23" ht="12.75">
      <c r="B9" s="170">
        <v>7</v>
      </c>
      <c r="E9" s="70" t="s">
        <v>420</v>
      </c>
      <c r="F9" s="158" t="s">
        <v>421</v>
      </c>
      <c r="G9" s="158" t="s">
        <v>422</v>
      </c>
      <c r="H9" s="158" t="s">
        <v>12</v>
      </c>
      <c r="I9" s="56">
        <v>196</v>
      </c>
      <c r="K9" s="171" t="str">
        <f t="shared" si="0"/>
        <v>MARTIN Isabelle 3A196</v>
      </c>
      <c r="L9" s="172">
        <f t="shared" si="1"/>
        <v>196</v>
      </c>
      <c r="M9" s="172">
        <f t="shared" si="2"/>
        <v>7</v>
      </c>
      <c r="R9" s="1"/>
      <c r="S9" s="1"/>
      <c r="V9" s="1" t="s">
        <v>12</v>
      </c>
      <c r="W9" s="1">
        <v>7</v>
      </c>
    </row>
    <row r="10" spans="2:23" ht="12.75">
      <c r="B10" s="170">
        <v>8</v>
      </c>
      <c r="E10" s="69" t="s">
        <v>383</v>
      </c>
      <c r="F10" s="158" t="s">
        <v>384</v>
      </c>
      <c r="G10" s="158" t="s">
        <v>385</v>
      </c>
      <c r="H10" s="158" t="s">
        <v>12</v>
      </c>
      <c r="I10" s="56">
        <v>207</v>
      </c>
      <c r="K10" s="171" t="str">
        <f t="shared" si="0"/>
        <v>MOURONVAL Caroline 3A207</v>
      </c>
      <c r="L10" s="172">
        <f t="shared" si="1"/>
        <v>207</v>
      </c>
      <c r="M10" s="172">
        <f t="shared" si="2"/>
        <v>7</v>
      </c>
      <c r="R10" s="1"/>
      <c r="S10" s="1"/>
      <c r="V10" s="1" t="s">
        <v>13</v>
      </c>
      <c r="W10" s="1">
        <v>8</v>
      </c>
    </row>
    <row r="11" spans="2:23" ht="12.75">
      <c r="B11" s="170">
        <v>9</v>
      </c>
      <c r="E11" s="69" t="s">
        <v>417</v>
      </c>
      <c r="F11" s="158" t="s">
        <v>418</v>
      </c>
      <c r="G11" s="158" t="s">
        <v>419</v>
      </c>
      <c r="H11" s="158" t="s">
        <v>13</v>
      </c>
      <c r="I11" s="56">
        <v>316</v>
      </c>
      <c r="K11" s="171" t="str">
        <f t="shared" si="0"/>
        <v>ESTOURNES Laëtitia 3B316</v>
      </c>
      <c r="L11" s="172">
        <f t="shared" si="1"/>
        <v>316</v>
      </c>
      <c r="M11" s="172">
        <f t="shared" si="2"/>
        <v>8</v>
      </c>
      <c r="R11" s="1"/>
      <c r="S11" s="1"/>
      <c r="V11" s="1" t="s">
        <v>14</v>
      </c>
      <c r="W11" s="1">
        <v>9</v>
      </c>
    </row>
    <row r="12" spans="2:23" ht="12.75">
      <c r="B12" s="170">
        <v>10</v>
      </c>
      <c r="E12" s="69" t="s">
        <v>380</v>
      </c>
      <c r="F12" s="158" t="s">
        <v>381</v>
      </c>
      <c r="G12" s="158" t="s">
        <v>382</v>
      </c>
      <c r="H12" s="158" t="s">
        <v>14</v>
      </c>
      <c r="I12" s="56">
        <v>322</v>
      </c>
      <c r="K12" s="171" t="str">
        <f t="shared" si="0"/>
        <v>METIVIER Christine 3C322</v>
      </c>
      <c r="L12" s="172">
        <f t="shared" si="1"/>
        <v>322</v>
      </c>
      <c r="M12" s="172">
        <f t="shared" si="2"/>
        <v>9</v>
      </c>
      <c r="R12" s="1"/>
      <c r="S12" s="1"/>
      <c r="V12" s="1" t="s">
        <v>15</v>
      </c>
      <c r="W12" s="1">
        <v>10</v>
      </c>
    </row>
    <row r="13" spans="2:23" ht="12.75">
      <c r="B13" s="170">
        <v>11</v>
      </c>
      <c r="E13" s="69" t="s">
        <v>402</v>
      </c>
      <c r="F13" s="158" t="s">
        <v>403</v>
      </c>
      <c r="G13" s="158" t="s">
        <v>404</v>
      </c>
      <c r="H13" s="158" t="s">
        <v>14</v>
      </c>
      <c r="I13" s="56">
        <v>340</v>
      </c>
      <c r="K13" s="171" t="str">
        <f t="shared" si="0"/>
        <v>MONGIOLS Stéphanie 3C340</v>
      </c>
      <c r="L13" s="172">
        <f t="shared" si="1"/>
        <v>340</v>
      </c>
      <c r="M13" s="172">
        <f t="shared" si="2"/>
        <v>9</v>
      </c>
      <c r="R13" s="1"/>
      <c r="S13" s="1"/>
      <c r="V13" s="1" t="s">
        <v>16</v>
      </c>
      <c r="W13" s="1">
        <v>11</v>
      </c>
    </row>
    <row r="14" spans="2:253" ht="12.75">
      <c r="B14" s="170">
        <v>12</v>
      </c>
      <c r="E14" s="69" t="s">
        <v>411</v>
      </c>
      <c r="F14" s="158" t="s">
        <v>412</v>
      </c>
      <c r="G14" s="158" t="s">
        <v>413</v>
      </c>
      <c r="H14" s="158" t="s">
        <v>14</v>
      </c>
      <c r="I14" s="56">
        <v>375</v>
      </c>
      <c r="K14" s="171" t="str">
        <f t="shared" si="0"/>
        <v>SEYCHELLE Fanny 3C375</v>
      </c>
      <c r="L14" s="172">
        <f t="shared" si="1"/>
        <v>375</v>
      </c>
      <c r="M14" s="172">
        <f t="shared" si="2"/>
        <v>9</v>
      </c>
      <c r="R14" s="1"/>
      <c r="S14" s="1"/>
      <c r="V14" s="1" t="s">
        <v>17</v>
      </c>
      <c r="W14" s="1">
        <v>12</v>
      </c>
      <c r="IR14" s="171"/>
      <c r="IS14" s="172"/>
    </row>
    <row r="15" spans="2:253" ht="12.75">
      <c r="B15" s="170">
        <v>13</v>
      </c>
      <c r="E15" s="69" t="s">
        <v>408</v>
      </c>
      <c r="F15" s="158" t="s">
        <v>409</v>
      </c>
      <c r="G15" s="158" t="s">
        <v>410</v>
      </c>
      <c r="H15" s="158" t="s">
        <v>15</v>
      </c>
      <c r="I15" s="56">
        <v>539</v>
      </c>
      <c r="K15" s="171" t="str">
        <f t="shared" si="0"/>
        <v>BABAULT Sandrine 3D539</v>
      </c>
      <c r="L15" s="172">
        <f t="shared" si="1"/>
        <v>539</v>
      </c>
      <c r="M15" s="172">
        <f t="shared" si="2"/>
        <v>10</v>
      </c>
      <c r="R15" s="1"/>
      <c r="S15" s="1"/>
      <c r="V15" s="1" t="s">
        <v>18</v>
      </c>
      <c r="W15" s="1">
        <v>13</v>
      </c>
      <c r="IR15" s="171"/>
      <c r="IS15" s="172"/>
    </row>
    <row r="16" spans="2:23" ht="12.75">
      <c r="B16" s="170">
        <v>14</v>
      </c>
      <c r="E16" s="69" t="s">
        <v>378</v>
      </c>
      <c r="F16" s="158" t="s">
        <v>278</v>
      </c>
      <c r="G16" s="158" t="s">
        <v>379</v>
      </c>
      <c r="H16" s="158" t="s">
        <v>16</v>
      </c>
      <c r="I16" s="56">
        <v>555</v>
      </c>
      <c r="K16" s="171" t="str">
        <f t="shared" si="0"/>
        <v>BARANDIARAN Virginie 4A555</v>
      </c>
      <c r="L16" s="172">
        <f t="shared" si="1"/>
        <v>555</v>
      </c>
      <c r="M16" s="172">
        <f t="shared" si="2"/>
        <v>11</v>
      </c>
      <c r="R16" s="1"/>
      <c r="S16" s="1"/>
      <c r="V16" s="1" t="s">
        <v>19</v>
      </c>
      <c r="W16" s="1">
        <v>14</v>
      </c>
    </row>
    <row r="17" spans="2:23" ht="12.75">
      <c r="B17" s="170">
        <v>15</v>
      </c>
      <c r="E17" s="69" t="s">
        <v>389</v>
      </c>
      <c r="F17" s="158" t="s">
        <v>249</v>
      </c>
      <c r="G17" s="158" t="s">
        <v>390</v>
      </c>
      <c r="H17" s="158" t="s">
        <v>18</v>
      </c>
      <c r="I17" s="56">
        <v>960</v>
      </c>
      <c r="K17" s="171" t="str">
        <f t="shared" si="0"/>
        <v>MEDAN Raphaële 4C960</v>
      </c>
      <c r="L17" s="172">
        <f t="shared" si="1"/>
        <v>960</v>
      </c>
      <c r="M17" s="172">
        <f t="shared" si="2"/>
        <v>13</v>
      </c>
      <c r="R17" s="1"/>
      <c r="S17" s="1"/>
      <c r="V17" s="1" t="s">
        <v>24</v>
      </c>
      <c r="W17" s="1">
        <v>15</v>
      </c>
    </row>
    <row r="18" spans="2:23" ht="12.75">
      <c r="B18" s="170">
        <v>16</v>
      </c>
      <c r="E18" s="69" t="s">
        <v>405</v>
      </c>
      <c r="F18" s="158" t="s">
        <v>406</v>
      </c>
      <c r="G18" s="158" t="s">
        <v>407</v>
      </c>
      <c r="H18" s="158" t="s">
        <v>24</v>
      </c>
      <c r="I18" s="56">
        <v>1500</v>
      </c>
      <c r="K18" s="171" t="str">
        <f t="shared" si="0"/>
        <v>IZARD Aurélie NC1500</v>
      </c>
      <c r="L18" s="172">
        <f t="shared" si="1"/>
        <v>1500</v>
      </c>
      <c r="M18" s="172">
        <f t="shared" si="2"/>
        <v>15</v>
      </c>
      <c r="R18" s="1"/>
      <c r="S18" s="1"/>
      <c r="V18" s="1" t="s">
        <v>24</v>
      </c>
      <c r="W18" s="1">
        <v>16</v>
      </c>
    </row>
    <row r="19" spans="2:23" ht="12.75">
      <c r="B19" s="170">
        <v>17</v>
      </c>
      <c r="E19" s="69"/>
      <c r="F19" s="158"/>
      <c r="G19" s="158"/>
      <c r="H19" s="158"/>
      <c r="I19" s="56"/>
      <c r="K19" s="171" t="str">
        <f t="shared" si="0"/>
        <v>  </v>
      </c>
      <c r="L19" s="172">
        <f t="shared" si="1"/>
        <v>0</v>
      </c>
      <c r="M19" s="172" t="e">
        <f t="shared" si="2"/>
        <v>#N/A</v>
      </c>
      <c r="R19" s="1"/>
      <c r="S19" s="1"/>
      <c r="V19" s="1" t="s">
        <v>24</v>
      </c>
      <c r="W19" s="1">
        <v>17</v>
      </c>
    </row>
    <row r="20" spans="2:23" ht="12.75">
      <c r="B20" s="170">
        <v>18</v>
      </c>
      <c r="E20" s="69"/>
      <c r="F20" s="158"/>
      <c r="G20" s="158"/>
      <c r="H20" s="158"/>
      <c r="I20" s="56"/>
      <c r="K20" s="171" t="str">
        <f t="shared" si="0"/>
        <v>  </v>
      </c>
      <c r="L20" s="172">
        <f t="shared" si="1"/>
        <v>0</v>
      </c>
      <c r="M20" s="172" t="e">
        <f t="shared" si="2"/>
        <v>#N/A</v>
      </c>
      <c r="R20" s="1"/>
      <c r="S20" s="1"/>
      <c r="V20" s="1" t="s">
        <v>24</v>
      </c>
      <c r="W20" s="1">
        <v>18</v>
      </c>
    </row>
    <row r="21" spans="2:23" ht="12.75">
      <c r="B21" s="170">
        <v>19</v>
      </c>
      <c r="E21" s="69"/>
      <c r="F21" s="158"/>
      <c r="G21" s="158"/>
      <c r="H21" s="158"/>
      <c r="I21" s="56"/>
      <c r="K21" s="171" t="str">
        <f t="shared" si="0"/>
        <v>  </v>
      </c>
      <c r="L21" s="172">
        <f t="shared" si="1"/>
        <v>0</v>
      </c>
      <c r="M21" s="172" t="e">
        <f t="shared" si="2"/>
        <v>#N/A</v>
      </c>
      <c r="R21" s="1"/>
      <c r="S21" s="1"/>
      <c r="V21" s="1" t="s">
        <v>24</v>
      </c>
      <c r="W21" s="1">
        <v>18</v>
      </c>
    </row>
    <row r="22" spans="2:13" ht="12.75">
      <c r="B22" s="170">
        <v>20</v>
      </c>
      <c r="E22" s="69"/>
      <c r="F22" s="158"/>
      <c r="G22" s="158"/>
      <c r="H22" s="158"/>
      <c r="I22" s="56"/>
      <c r="K22" s="171" t="str">
        <f t="shared" si="0"/>
        <v>  </v>
      </c>
      <c r="L22" s="172">
        <f t="shared" si="1"/>
        <v>0</v>
      </c>
      <c r="M22" s="172" t="e">
        <f t="shared" si="2"/>
        <v>#N/A</v>
      </c>
    </row>
    <row r="23" spans="2:13" ht="12.75">
      <c r="B23" s="170">
        <v>21</v>
      </c>
      <c r="E23" s="69"/>
      <c r="F23" s="158"/>
      <c r="G23" s="158"/>
      <c r="H23" s="158"/>
      <c r="I23" s="56"/>
      <c r="K23" s="171" t="str">
        <f t="shared" si="0"/>
        <v>  </v>
      </c>
      <c r="L23" s="172">
        <f t="shared" si="1"/>
        <v>0</v>
      </c>
      <c r="M23" s="172" t="e">
        <f t="shared" si="2"/>
        <v>#N/A</v>
      </c>
    </row>
    <row r="24" spans="2:13" ht="12.75">
      <c r="B24" s="170">
        <v>22</v>
      </c>
      <c r="E24" s="69"/>
      <c r="F24" s="158"/>
      <c r="G24" s="158"/>
      <c r="H24" s="158"/>
      <c r="I24" s="56"/>
      <c r="K24" s="171" t="str">
        <f t="shared" si="0"/>
        <v>  </v>
      </c>
      <c r="L24" s="172">
        <f t="shared" si="1"/>
        <v>0</v>
      </c>
      <c r="M24" s="172" t="e">
        <f t="shared" si="2"/>
        <v>#N/A</v>
      </c>
    </row>
    <row r="25" spans="2:13" ht="12.75">
      <c r="B25" s="170">
        <v>23</v>
      </c>
      <c r="E25" s="69"/>
      <c r="F25" s="158"/>
      <c r="G25" s="158"/>
      <c r="H25" s="158"/>
      <c r="I25" s="56"/>
      <c r="K25" s="171" t="str">
        <f t="shared" si="0"/>
        <v>  </v>
      </c>
      <c r="L25" s="172">
        <f t="shared" si="1"/>
        <v>0</v>
      </c>
      <c r="M25" s="172" t="e">
        <f t="shared" si="2"/>
        <v>#N/A</v>
      </c>
    </row>
    <row r="26" spans="2:13" ht="12.75">
      <c r="B26" s="170">
        <v>24</v>
      </c>
      <c r="E26" s="69"/>
      <c r="F26" s="158"/>
      <c r="G26" s="158"/>
      <c r="H26" s="158"/>
      <c r="I26" s="56"/>
      <c r="K26" s="171" t="str">
        <f t="shared" si="0"/>
        <v>  </v>
      </c>
      <c r="L26" s="172">
        <f t="shared" si="1"/>
        <v>0</v>
      </c>
      <c r="M26" s="172" t="e">
        <f t="shared" si="2"/>
        <v>#N/A</v>
      </c>
    </row>
    <row r="27" spans="2:13" ht="12.75">
      <c r="B27" s="170">
        <v>25</v>
      </c>
      <c r="E27" s="69"/>
      <c r="F27" s="158"/>
      <c r="G27" s="158"/>
      <c r="H27" s="158"/>
      <c r="I27" s="56"/>
      <c r="K27" s="171" t="str">
        <f t="shared" si="0"/>
        <v>  </v>
      </c>
      <c r="L27" s="172">
        <f t="shared" si="1"/>
        <v>0</v>
      </c>
      <c r="M27" s="172" t="e">
        <f t="shared" si="2"/>
        <v>#N/A</v>
      </c>
    </row>
    <row r="28" spans="2:13" ht="12.75">
      <c r="B28" s="170">
        <v>26</v>
      </c>
      <c r="E28" s="69"/>
      <c r="F28" s="158"/>
      <c r="G28" s="158"/>
      <c r="H28" s="158"/>
      <c r="I28" s="56"/>
      <c r="K28" s="171" t="str">
        <f t="shared" si="0"/>
        <v>  </v>
      </c>
      <c r="L28" s="172">
        <f t="shared" si="1"/>
        <v>0</v>
      </c>
      <c r="M28" s="172" t="e">
        <f t="shared" si="2"/>
        <v>#N/A</v>
      </c>
    </row>
    <row r="29" spans="2:13" ht="12.75">
      <c r="B29" s="170">
        <v>27</v>
      </c>
      <c r="E29" s="69"/>
      <c r="F29" s="158"/>
      <c r="G29" s="158"/>
      <c r="H29" s="158"/>
      <c r="I29" s="56"/>
      <c r="K29" s="171" t="str">
        <f t="shared" si="0"/>
        <v>  </v>
      </c>
      <c r="L29" s="172">
        <f t="shared" si="1"/>
        <v>0</v>
      </c>
      <c r="M29" s="172" t="e">
        <f t="shared" si="2"/>
        <v>#N/A</v>
      </c>
    </row>
    <row r="30" spans="2:13" ht="12.75">
      <c r="B30" s="170">
        <v>28</v>
      </c>
      <c r="E30" s="69" t="s">
        <v>25</v>
      </c>
      <c r="F30" s="158"/>
      <c r="G30" s="158"/>
      <c r="H30" s="158"/>
      <c r="I30" s="56"/>
      <c r="K30" s="171" t="str">
        <f t="shared" si="0"/>
        <v>  </v>
      </c>
      <c r="L30" s="172">
        <f t="shared" si="1"/>
        <v>0</v>
      </c>
      <c r="M30" s="172" t="e">
        <f t="shared" si="2"/>
        <v>#N/A</v>
      </c>
    </row>
    <row r="31" spans="2:13" ht="12.75">
      <c r="B31" s="170">
        <v>29</v>
      </c>
      <c r="E31" s="69" t="s">
        <v>25</v>
      </c>
      <c r="F31" s="158"/>
      <c r="G31" s="158"/>
      <c r="H31" s="158"/>
      <c r="I31" s="56"/>
      <c r="K31" s="171" t="str">
        <f t="shared" si="0"/>
        <v>  </v>
      </c>
      <c r="L31" s="172">
        <f t="shared" si="1"/>
        <v>0</v>
      </c>
      <c r="M31" s="172" t="e">
        <f t="shared" si="2"/>
        <v>#N/A</v>
      </c>
    </row>
    <row r="32" spans="2:13" ht="12.75">
      <c r="B32" s="170">
        <v>30</v>
      </c>
      <c r="E32" s="69" t="s">
        <v>25</v>
      </c>
      <c r="F32" s="158"/>
      <c r="G32" s="158"/>
      <c r="H32" s="158"/>
      <c r="I32" s="56"/>
      <c r="K32" s="171" t="str">
        <f t="shared" si="0"/>
        <v>  </v>
      </c>
      <c r="L32" s="172">
        <f t="shared" si="1"/>
        <v>0</v>
      </c>
      <c r="M32" s="172" t="e">
        <f t="shared" si="2"/>
        <v>#N/A</v>
      </c>
    </row>
    <row r="33" spans="2:13" ht="12.75">
      <c r="B33" s="170">
        <v>31</v>
      </c>
      <c r="E33" s="69" t="s">
        <v>25</v>
      </c>
      <c r="F33" s="158"/>
      <c r="G33" s="158"/>
      <c r="H33" s="158"/>
      <c r="I33" s="56"/>
      <c r="K33" s="171" t="str">
        <f t="shared" si="0"/>
        <v>  </v>
      </c>
      <c r="L33" s="172">
        <f t="shared" si="1"/>
        <v>0</v>
      </c>
      <c r="M33" s="172" t="e">
        <f t="shared" si="2"/>
        <v>#N/A</v>
      </c>
    </row>
    <row r="34" spans="2:13" ht="12.75">
      <c r="B34" s="170">
        <v>32</v>
      </c>
      <c r="E34" s="69" t="s">
        <v>25</v>
      </c>
      <c r="F34" s="158"/>
      <c r="G34" s="158"/>
      <c r="H34" s="158"/>
      <c r="I34" s="56"/>
      <c r="K34" s="171" t="str">
        <f t="shared" si="0"/>
        <v>  </v>
      </c>
      <c r="L34" s="172">
        <f t="shared" si="1"/>
        <v>0</v>
      </c>
      <c r="M34" s="172" t="e">
        <f t="shared" si="2"/>
        <v>#N/A</v>
      </c>
    </row>
    <row r="35" spans="2:13" ht="12.75">
      <c r="B35" s="170">
        <v>33</v>
      </c>
      <c r="E35" s="69" t="s">
        <v>25</v>
      </c>
      <c r="F35" s="158"/>
      <c r="G35" s="158"/>
      <c r="H35" s="158"/>
      <c r="I35" s="56"/>
      <c r="K35" s="171" t="str">
        <f aca="true" t="shared" si="3" ref="K35:K66">F35&amp;" "&amp;G35&amp;" "&amp;H35&amp;I35</f>
        <v>  </v>
      </c>
      <c r="L35" s="172">
        <f aca="true" t="shared" si="4" ref="L35:L66">I35</f>
        <v>0</v>
      </c>
      <c r="M35" s="172" t="e">
        <f t="shared" si="2"/>
        <v>#N/A</v>
      </c>
    </row>
    <row r="36" spans="2:30" ht="12.75">
      <c r="B36" s="170">
        <v>34</v>
      </c>
      <c r="E36" s="69" t="s">
        <v>25</v>
      </c>
      <c r="F36" s="158"/>
      <c r="G36" s="158"/>
      <c r="H36" s="158"/>
      <c r="I36" s="56"/>
      <c r="K36" s="171" t="str">
        <f t="shared" si="3"/>
        <v>  </v>
      </c>
      <c r="L36" s="172">
        <f t="shared" si="4"/>
        <v>0</v>
      </c>
      <c r="M36" s="172" t="e">
        <f t="shared" si="2"/>
        <v>#N/A</v>
      </c>
      <c r="AD36" s="164"/>
    </row>
    <row r="37" spans="2:21" ht="12.75">
      <c r="B37" s="170">
        <v>35</v>
      </c>
      <c r="E37" s="69" t="s">
        <v>25</v>
      </c>
      <c r="F37" s="158"/>
      <c r="G37" s="158"/>
      <c r="H37" s="158"/>
      <c r="I37" s="56"/>
      <c r="K37" s="171" t="str">
        <f t="shared" si="3"/>
        <v>  </v>
      </c>
      <c r="L37" s="172">
        <f t="shared" si="4"/>
        <v>0</v>
      </c>
      <c r="M37" s="172" t="e">
        <f t="shared" si="2"/>
        <v>#N/A</v>
      </c>
      <c r="U37" s="164"/>
    </row>
    <row r="38" spans="2:21" ht="12.75">
      <c r="B38" s="170">
        <v>36</v>
      </c>
      <c r="E38" s="69" t="s">
        <v>25</v>
      </c>
      <c r="F38" s="158"/>
      <c r="G38" s="158"/>
      <c r="H38" s="158"/>
      <c r="I38" s="56"/>
      <c r="K38" s="171" t="str">
        <f t="shared" si="3"/>
        <v>  </v>
      </c>
      <c r="L38" s="172">
        <f t="shared" si="4"/>
        <v>0</v>
      </c>
      <c r="M38" s="172" t="e">
        <f t="shared" si="2"/>
        <v>#N/A</v>
      </c>
      <c r="U38" s="164"/>
    </row>
    <row r="39" spans="2:21" ht="12.75">
      <c r="B39" s="170">
        <v>37</v>
      </c>
      <c r="E39" s="69" t="s">
        <v>25</v>
      </c>
      <c r="F39" s="158"/>
      <c r="G39" s="158"/>
      <c r="H39" s="158"/>
      <c r="I39" s="56"/>
      <c r="K39" s="171" t="str">
        <f t="shared" si="3"/>
        <v>  </v>
      </c>
      <c r="L39" s="172">
        <f t="shared" si="4"/>
        <v>0</v>
      </c>
      <c r="M39" s="172" t="e">
        <f t="shared" si="2"/>
        <v>#N/A</v>
      </c>
      <c r="O39" s="164"/>
      <c r="P39" s="164"/>
      <c r="Q39" s="164"/>
      <c r="R39" s="164"/>
      <c r="S39" s="164"/>
      <c r="T39" s="164"/>
      <c r="U39" s="164"/>
    </row>
    <row r="40" spans="2:21" ht="12.75">
      <c r="B40" s="170">
        <v>38</v>
      </c>
      <c r="E40" s="69" t="s">
        <v>25</v>
      </c>
      <c r="F40" s="158"/>
      <c r="G40" s="158"/>
      <c r="H40" s="158"/>
      <c r="I40" s="56"/>
      <c r="K40" s="171" t="str">
        <f t="shared" si="3"/>
        <v>  </v>
      </c>
      <c r="L40" s="172">
        <f t="shared" si="4"/>
        <v>0</v>
      </c>
      <c r="M40" s="172" t="e">
        <f t="shared" si="2"/>
        <v>#N/A</v>
      </c>
      <c r="O40" s="164"/>
      <c r="P40" s="164"/>
      <c r="Q40" s="164"/>
      <c r="R40" s="164"/>
      <c r="S40" s="164"/>
      <c r="T40" s="164"/>
      <c r="U40" s="164"/>
    </row>
    <row r="41" spans="2:21" ht="12.75">
      <c r="B41" s="170">
        <v>39</v>
      </c>
      <c r="E41" s="69" t="s">
        <v>25</v>
      </c>
      <c r="F41" s="158"/>
      <c r="G41" s="158"/>
      <c r="H41" s="158"/>
      <c r="I41" s="56"/>
      <c r="K41" s="171" t="str">
        <f t="shared" si="3"/>
        <v>  </v>
      </c>
      <c r="L41" s="172">
        <f t="shared" si="4"/>
        <v>0</v>
      </c>
      <c r="M41" s="172" t="e">
        <f t="shared" si="2"/>
        <v>#N/A</v>
      </c>
      <c r="O41" s="164"/>
      <c r="P41" s="164"/>
      <c r="Q41" s="164"/>
      <c r="R41" s="164"/>
      <c r="S41" s="164"/>
      <c r="T41" s="164"/>
      <c r="U41" s="164"/>
    </row>
    <row r="42" spans="2:21" ht="12.75">
      <c r="B42" s="170">
        <v>40</v>
      </c>
      <c r="E42" s="69" t="s">
        <v>25</v>
      </c>
      <c r="F42" s="158"/>
      <c r="G42" s="158"/>
      <c r="H42" s="158"/>
      <c r="I42" s="56"/>
      <c r="K42" s="171" t="str">
        <f t="shared" si="3"/>
        <v>  </v>
      </c>
      <c r="L42" s="172">
        <f t="shared" si="4"/>
        <v>0</v>
      </c>
      <c r="M42" s="172" t="e">
        <f t="shared" si="2"/>
        <v>#N/A</v>
      </c>
      <c r="O42" s="164"/>
      <c r="P42" s="164"/>
      <c r="Q42" s="164"/>
      <c r="R42" s="164"/>
      <c r="S42" s="164"/>
      <c r="T42" s="164"/>
      <c r="U42" s="164"/>
    </row>
    <row r="43" spans="2:21" ht="12.75">
      <c r="B43" s="170">
        <v>41</v>
      </c>
      <c r="E43" s="69" t="s">
        <v>25</v>
      </c>
      <c r="F43" s="158"/>
      <c r="G43" s="158"/>
      <c r="H43" s="158"/>
      <c r="I43" s="56"/>
      <c r="K43" s="171" t="str">
        <f t="shared" si="3"/>
        <v>  </v>
      </c>
      <c r="L43" s="172">
        <f t="shared" si="4"/>
        <v>0</v>
      </c>
      <c r="M43" s="172" t="e">
        <f t="shared" si="2"/>
        <v>#N/A</v>
      </c>
      <c r="N43" s="164"/>
      <c r="O43" s="164"/>
      <c r="P43" s="164"/>
      <c r="Q43" s="164"/>
      <c r="R43" s="164"/>
      <c r="S43" s="164"/>
      <c r="T43" s="164"/>
      <c r="U43" s="164"/>
    </row>
    <row r="44" spans="2:21" ht="12.75">
      <c r="B44" s="170">
        <v>42</v>
      </c>
      <c r="E44" s="69" t="s">
        <v>25</v>
      </c>
      <c r="F44" s="158"/>
      <c r="G44" s="158"/>
      <c r="H44" s="158"/>
      <c r="I44" s="56"/>
      <c r="K44" s="171" t="str">
        <f t="shared" si="3"/>
        <v>  </v>
      </c>
      <c r="L44" s="172">
        <f t="shared" si="4"/>
        <v>0</v>
      </c>
      <c r="M44" s="172" t="e">
        <f t="shared" si="2"/>
        <v>#N/A</v>
      </c>
      <c r="N44" s="164"/>
      <c r="O44" s="164"/>
      <c r="P44" s="164"/>
      <c r="Q44" s="164"/>
      <c r="R44" s="164"/>
      <c r="S44" s="164"/>
      <c r="T44" s="164"/>
      <c r="U44" s="164"/>
    </row>
    <row r="45" spans="2:21" ht="12.75">
      <c r="B45" s="170">
        <v>43</v>
      </c>
      <c r="E45" s="69" t="s">
        <v>25</v>
      </c>
      <c r="F45" s="158"/>
      <c r="G45" s="158"/>
      <c r="H45" s="158"/>
      <c r="I45" s="56"/>
      <c r="K45" s="171" t="str">
        <f t="shared" si="3"/>
        <v>  </v>
      </c>
      <c r="L45" s="172">
        <f t="shared" si="4"/>
        <v>0</v>
      </c>
      <c r="M45" s="172" t="e">
        <f t="shared" si="2"/>
        <v>#N/A</v>
      </c>
      <c r="N45" s="164"/>
      <c r="O45" s="164"/>
      <c r="P45" s="164"/>
      <c r="Q45" s="164"/>
      <c r="R45" s="164"/>
      <c r="S45" s="164"/>
      <c r="T45" s="164"/>
      <c r="U45" s="164"/>
    </row>
    <row r="46" spans="2:21" ht="12.75">
      <c r="B46" s="170">
        <v>44</v>
      </c>
      <c r="E46" s="69" t="s">
        <v>25</v>
      </c>
      <c r="F46" s="158"/>
      <c r="G46" s="158"/>
      <c r="H46" s="158"/>
      <c r="I46" s="56"/>
      <c r="K46" s="171" t="str">
        <f t="shared" si="3"/>
        <v>  </v>
      </c>
      <c r="L46" s="172">
        <f t="shared" si="4"/>
        <v>0</v>
      </c>
      <c r="M46" s="172" t="e">
        <f t="shared" si="2"/>
        <v>#N/A</v>
      </c>
      <c r="N46" s="164"/>
      <c r="O46" s="164"/>
      <c r="P46" s="164"/>
      <c r="Q46" s="164"/>
      <c r="R46" s="164"/>
      <c r="S46" s="164"/>
      <c r="T46" s="164"/>
      <c r="U46" s="164"/>
    </row>
    <row r="47" spans="2:21" ht="12.75">
      <c r="B47" s="170">
        <v>45</v>
      </c>
      <c r="E47" s="69" t="s">
        <v>25</v>
      </c>
      <c r="F47" s="158"/>
      <c r="G47" s="158"/>
      <c r="H47" s="158"/>
      <c r="I47" s="56"/>
      <c r="K47" s="171" t="str">
        <f t="shared" si="3"/>
        <v>  </v>
      </c>
      <c r="L47" s="172">
        <f t="shared" si="4"/>
        <v>0</v>
      </c>
      <c r="M47" s="172" t="e">
        <f t="shared" si="2"/>
        <v>#N/A</v>
      </c>
      <c r="N47" s="164"/>
      <c r="O47" s="164"/>
      <c r="P47" s="164"/>
      <c r="Q47" s="164"/>
      <c r="R47" s="164"/>
      <c r="S47" s="164"/>
      <c r="T47" s="164"/>
      <c r="U47" s="164"/>
    </row>
    <row r="48" spans="2:21" ht="12.75">
      <c r="B48" s="170">
        <v>46</v>
      </c>
      <c r="E48" s="69" t="s">
        <v>25</v>
      </c>
      <c r="F48" s="158"/>
      <c r="G48" s="158"/>
      <c r="H48" s="158"/>
      <c r="I48" s="56"/>
      <c r="K48" s="171" t="str">
        <f t="shared" si="3"/>
        <v>  </v>
      </c>
      <c r="L48" s="172">
        <f t="shared" si="4"/>
        <v>0</v>
      </c>
      <c r="M48" s="172" t="e">
        <f t="shared" si="2"/>
        <v>#N/A</v>
      </c>
      <c r="N48" s="164"/>
      <c r="O48" s="164"/>
      <c r="P48" s="164"/>
      <c r="Q48" s="164"/>
      <c r="R48" s="164"/>
      <c r="S48" s="164"/>
      <c r="T48" s="164"/>
      <c r="U48" s="164"/>
    </row>
    <row r="49" spans="2:21" ht="12.75">
      <c r="B49" s="170">
        <v>47</v>
      </c>
      <c r="E49" s="69" t="s">
        <v>25</v>
      </c>
      <c r="F49" s="158"/>
      <c r="G49" s="158"/>
      <c r="H49" s="158"/>
      <c r="I49" s="56"/>
      <c r="K49" s="171" t="str">
        <f t="shared" si="3"/>
        <v>  </v>
      </c>
      <c r="L49" s="172">
        <f t="shared" si="4"/>
        <v>0</v>
      </c>
      <c r="M49" s="172" t="e">
        <f t="shared" si="2"/>
        <v>#N/A</v>
      </c>
      <c r="N49" s="164"/>
      <c r="O49" s="164"/>
      <c r="P49" s="164"/>
      <c r="Q49" s="164"/>
      <c r="R49" s="164"/>
      <c r="S49" s="164"/>
      <c r="T49" s="164"/>
      <c r="U49" s="164"/>
    </row>
    <row r="50" spans="2:21" ht="12.75">
      <c r="B50" s="170">
        <v>48</v>
      </c>
      <c r="E50" s="69" t="s">
        <v>25</v>
      </c>
      <c r="F50" s="158"/>
      <c r="G50" s="158"/>
      <c r="H50" s="158"/>
      <c r="I50" s="56"/>
      <c r="K50" s="171" t="str">
        <f t="shared" si="3"/>
        <v>  </v>
      </c>
      <c r="L50" s="172">
        <f t="shared" si="4"/>
        <v>0</v>
      </c>
      <c r="M50" s="172" t="e">
        <f t="shared" si="2"/>
        <v>#N/A</v>
      </c>
      <c r="N50" s="164"/>
      <c r="O50" s="164"/>
      <c r="P50" s="164"/>
      <c r="Q50" s="164"/>
      <c r="R50" s="164"/>
      <c r="S50" s="164"/>
      <c r="T50" s="164"/>
      <c r="U50" s="164"/>
    </row>
    <row r="51" spans="2:21" ht="12.75">
      <c r="B51" s="170">
        <v>49</v>
      </c>
      <c r="E51" s="69" t="s">
        <v>25</v>
      </c>
      <c r="F51" s="158"/>
      <c r="G51" s="158"/>
      <c r="H51" s="158"/>
      <c r="I51" s="56"/>
      <c r="K51" s="171" t="str">
        <f t="shared" si="3"/>
        <v>  </v>
      </c>
      <c r="L51" s="172">
        <f t="shared" si="4"/>
        <v>0</v>
      </c>
      <c r="M51" s="172" t="e">
        <f t="shared" si="2"/>
        <v>#N/A</v>
      </c>
      <c r="N51" s="164"/>
      <c r="O51" s="164"/>
      <c r="P51" s="164"/>
      <c r="Q51" s="164"/>
      <c r="R51" s="164"/>
      <c r="S51" s="164"/>
      <c r="T51" s="164"/>
      <c r="U51" s="164"/>
    </row>
    <row r="52" spans="2:21" ht="12.75">
      <c r="B52" s="170">
        <v>50</v>
      </c>
      <c r="E52" s="69" t="s">
        <v>25</v>
      </c>
      <c r="F52" s="158"/>
      <c r="G52" s="158"/>
      <c r="H52" s="158"/>
      <c r="I52" s="56"/>
      <c r="K52" s="171" t="str">
        <f t="shared" si="3"/>
        <v>  </v>
      </c>
      <c r="L52" s="172">
        <f t="shared" si="4"/>
        <v>0</v>
      </c>
      <c r="M52" s="172" t="e">
        <f t="shared" si="2"/>
        <v>#N/A</v>
      </c>
      <c r="N52" s="164"/>
      <c r="O52" s="164"/>
      <c r="P52" s="164"/>
      <c r="Q52" s="164"/>
      <c r="R52" s="164"/>
      <c r="S52" s="164"/>
      <c r="T52" s="164"/>
      <c r="U52" s="164"/>
    </row>
    <row r="53" spans="2:21" ht="12.75">
      <c r="B53" s="170">
        <v>51</v>
      </c>
      <c r="E53" s="69" t="s">
        <v>25</v>
      </c>
      <c r="F53" s="158"/>
      <c r="G53" s="158"/>
      <c r="H53" s="158"/>
      <c r="I53" s="56"/>
      <c r="K53" s="171" t="str">
        <f t="shared" si="3"/>
        <v>  </v>
      </c>
      <c r="L53" s="172">
        <f t="shared" si="4"/>
        <v>0</v>
      </c>
      <c r="M53" s="172" t="e">
        <f t="shared" si="2"/>
        <v>#N/A</v>
      </c>
      <c r="N53" s="164"/>
      <c r="O53" s="164"/>
      <c r="P53" s="164"/>
      <c r="Q53" s="164"/>
      <c r="R53" s="164"/>
      <c r="S53" s="164"/>
      <c r="T53" s="164"/>
      <c r="U53" s="164"/>
    </row>
    <row r="54" spans="2:21" ht="12.75">
      <c r="B54" s="170">
        <v>52</v>
      </c>
      <c r="E54" s="69" t="s">
        <v>25</v>
      </c>
      <c r="F54" s="158"/>
      <c r="G54" s="158"/>
      <c r="H54" s="158"/>
      <c r="I54" s="56"/>
      <c r="K54" s="171" t="str">
        <f t="shared" si="3"/>
        <v>  </v>
      </c>
      <c r="L54" s="172">
        <f t="shared" si="4"/>
        <v>0</v>
      </c>
      <c r="M54" s="172" t="e">
        <f t="shared" si="2"/>
        <v>#N/A</v>
      </c>
      <c r="U54" s="164"/>
    </row>
    <row r="55" spans="2:21" ht="12.75">
      <c r="B55" s="170">
        <v>53</v>
      </c>
      <c r="E55" s="69" t="s">
        <v>25</v>
      </c>
      <c r="F55" s="158"/>
      <c r="G55" s="158"/>
      <c r="H55" s="158"/>
      <c r="I55" s="56"/>
      <c r="K55" s="171" t="str">
        <f t="shared" si="3"/>
        <v>  </v>
      </c>
      <c r="L55" s="172">
        <f t="shared" si="4"/>
        <v>0</v>
      </c>
      <c r="M55" s="172" t="e">
        <f t="shared" si="2"/>
        <v>#N/A</v>
      </c>
      <c r="N55" s="164"/>
      <c r="O55" s="164"/>
      <c r="P55" s="164"/>
      <c r="Q55" s="164"/>
      <c r="R55" s="164"/>
      <c r="S55" s="164"/>
      <c r="T55" s="164"/>
      <c r="U55" s="164"/>
    </row>
    <row r="56" spans="2:21" ht="12.75">
      <c r="B56" s="170">
        <v>54</v>
      </c>
      <c r="E56" s="69" t="s">
        <v>25</v>
      </c>
      <c r="F56" s="158"/>
      <c r="G56" s="158"/>
      <c r="H56" s="158"/>
      <c r="I56" s="56"/>
      <c r="K56" s="171" t="str">
        <f t="shared" si="3"/>
        <v>  </v>
      </c>
      <c r="L56" s="172">
        <f t="shared" si="4"/>
        <v>0</v>
      </c>
      <c r="M56" s="172" t="e">
        <f t="shared" si="2"/>
        <v>#N/A</v>
      </c>
      <c r="N56" s="164"/>
      <c r="O56" s="164"/>
      <c r="P56" s="164"/>
      <c r="Q56" s="164"/>
      <c r="R56" s="164"/>
      <c r="S56" s="164"/>
      <c r="T56" s="164"/>
      <c r="U56" s="164"/>
    </row>
    <row r="57" spans="2:21" ht="12.75">
      <c r="B57" s="170">
        <v>55</v>
      </c>
      <c r="E57" s="69" t="s">
        <v>25</v>
      </c>
      <c r="F57" s="158"/>
      <c r="G57" s="158"/>
      <c r="H57" s="158"/>
      <c r="I57" s="56"/>
      <c r="K57" s="171" t="str">
        <f t="shared" si="3"/>
        <v>  </v>
      </c>
      <c r="L57" s="172">
        <f t="shared" si="4"/>
        <v>0</v>
      </c>
      <c r="M57" s="172" t="e">
        <f t="shared" si="2"/>
        <v>#N/A</v>
      </c>
      <c r="N57" s="164"/>
      <c r="O57" s="164"/>
      <c r="P57" s="164"/>
      <c r="Q57" s="164"/>
      <c r="R57" s="164"/>
      <c r="S57" s="164"/>
      <c r="T57" s="164"/>
      <c r="U57" s="164"/>
    </row>
    <row r="58" spans="2:21" ht="12.75">
      <c r="B58" s="170">
        <v>56</v>
      </c>
      <c r="E58" s="69" t="s">
        <v>25</v>
      </c>
      <c r="F58" s="158"/>
      <c r="G58" s="158"/>
      <c r="H58" s="158"/>
      <c r="I58" s="56"/>
      <c r="K58" s="171" t="str">
        <f t="shared" si="3"/>
        <v>  </v>
      </c>
      <c r="L58" s="172">
        <f t="shared" si="4"/>
        <v>0</v>
      </c>
      <c r="M58" s="172" t="e">
        <f t="shared" si="2"/>
        <v>#N/A</v>
      </c>
      <c r="N58" s="164"/>
      <c r="O58" s="164"/>
      <c r="P58" s="164"/>
      <c r="Q58" s="164"/>
      <c r="R58" s="164"/>
      <c r="S58" s="164"/>
      <c r="T58" s="164"/>
      <c r="U58" s="164"/>
    </row>
    <row r="59" spans="2:21" ht="12.75">
      <c r="B59" s="170">
        <v>57</v>
      </c>
      <c r="E59" s="69" t="s">
        <v>25</v>
      </c>
      <c r="F59" s="158"/>
      <c r="G59" s="158"/>
      <c r="H59" s="158"/>
      <c r="I59" s="56"/>
      <c r="K59" s="171" t="str">
        <f t="shared" si="3"/>
        <v>  </v>
      </c>
      <c r="L59" s="172">
        <f t="shared" si="4"/>
        <v>0</v>
      </c>
      <c r="M59" s="172" t="e">
        <f t="shared" si="2"/>
        <v>#N/A</v>
      </c>
      <c r="N59" s="164"/>
      <c r="O59" s="164"/>
      <c r="P59" s="164"/>
      <c r="Q59" s="164"/>
      <c r="R59" s="164"/>
      <c r="S59" s="164"/>
      <c r="T59" s="164"/>
      <c r="U59" s="164"/>
    </row>
    <row r="60" spans="2:21" ht="12.75">
      <c r="B60" s="170">
        <v>58</v>
      </c>
      <c r="D60" s="42"/>
      <c r="E60" s="69" t="s">
        <v>25</v>
      </c>
      <c r="F60" s="158"/>
      <c r="G60" s="158"/>
      <c r="H60" s="158"/>
      <c r="I60" s="56"/>
      <c r="K60" s="171" t="str">
        <f t="shared" si="3"/>
        <v>  </v>
      </c>
      <c r="L60" s="172">
        <f t="shared" si="4"/>
        <v>0</v>
      </c>
      <c r="M60" s="172" t="e">
        <f t="shared" si="2"/>
        <v>#N/A</v>
      </c>
      <c r="N60" s="164"/>
      <c r="O60" s="164"/>
      <c r="P60" s="164"/>
      <c r="Q60" s="164"/>
      <c r="R60" s="164"/>
      <c r="S60" s="164"/>
      <c r="T60" s="164"/>
      <c r="U60" s="164"/>
    </row>
    <row r="61" spans="2:21" ht="12.75">
      <c r="B61" s="170">
        <v>59</v>
      </c>
      <c r="E61" s="69" t="s">
        <v>25</v>
      </c>
      <c r="F61" s="158"/>
      <c r="G61" s="158"/>
      <c r="H61" s="158"/>
      <c r="I61" s="56"/>
      <c r="K61" s="171" t="str">
        <f t="shared" si="3"/>
        <v>  </v>
      </c>
      <c r="L61" s="172">
        <f t="shared" si="4"/>
        <v>0</v>
      </c>
      <c r="M61" s="172" t="e">
        <f t="shared" si="2"/>
        <v>#N/A</v>
      </c>
      <c r="N61" s="164"/>
      <c r="O61" s="164"/>
      <c r="P61" s="164"/>
      <c r="Q61" s="164"/>
      <c r="R61" s="164"/>
      <c r="S61" s="164"/>
      <c r="T61" s="164"/>
      <c r="U61" s="164"/>
    </row>
    <row r="62" spans="2:21" ht="12.75">
      <c r="B62" s="170">
        <v>60</v>
      </c>
      <c r="E62" s="69" t="s">
        <v>25</v>
      </c>
      <c r="F62" s="158"/>
      <c r="G62" s="158"/>
      <c r="H62" s="158"/>
      <c r="I62" s="56"/>
      <c r="K62" s="171" t="str">
        <f t="shared" si="3"/>
        <v>  </v>
      </c>
      <c r="L62" s="172">
        <f t="shared" si="4"/>
        <v>0</v>
      </c>
      <c r="M62" s="172" t="e">
        <f t="shared" si="2"/>
        <v>#N/A</v>
      </c>
      <c r="N62" s="164"/>
      <c r="O62" s="164"/>
      <c r="P62" s="164"/>
      <c r="Q62" s="164"/>
      <c r="R62" s="164"/>
      <c r="S62" s="164"/>
      <c r="T62" s="164"/>
      <c r="U62" s="164"/>
    </row>
    <row r="63" spans="2:21" ht="12.75">
      <c r="B63" s="170">
        <v>61</v>
      </c>
      <c r="E63" s="69" t="s">
        <v>25</v>
      </c>
      <c r="F63" s="158"/>
      <c r="G63" s="158"/>
      <c r="H63" s="158"/>
      <c r="I63" s="56"/>
      <c r="K63" s="171" t="str">
        <f t="shared" si="3"/>
        <v>  </v>
      </c>
      <c r="L63" s="172">
        <f t="shared" si="4"/>
        <v>0</v>
      </c>
      <c r="M63" s="172" t="e">
        <f t="shared" si="2"/>
        <v>#N/A</v>
      </c>
      <c r="N63" s="164"/>
      <c r="O63" s="164"/>
      <c r="P63" s="164"/>
      <c r="Q63" s="164"/>
      <c r="R63" s="164"/>
      <c r="S63" s="164"/>
      <c r="T63" s="164"/>
      <c r="U63" s="164"/>
    </row>
    <row r="64" spans="2:20" ht="12.75">
      <c r="B64" s="170">
        <v>62</v>
      </c>
      <c r="E64" s="69" t="s">
        <v>25</v>
      </c>
      <c r="F64" s="158"/>
      <c r="G64" s="158"/>
      <c r="H64" s="158"/>
      <c r="I64" s="56"/>
      <c r="K64" s="171" t="str">
        <f t="shared" si="3"/>
        <v>  </v>
      </c>
      <c r="L64" s="172">
        <f t="shared" si="4"/>
        <v>0</v>
      </c>
      <c r="M64" s="172" t="e">
        <f t="shared" si="2"/>
        <v>#N/A</v>
      </c>
      <c r="N64" s="164"/>
      <c r="O64" s="164"/>
      <c r="P64" s="164"/>
      <c r="Q64" s="164"/>
      <c r="R64" s="164"/>
      <c r="S64" s="164"/>
      <c r="T64" s="164"/>
    </row>
    <row r="65" spans="2:20" ht="12.75">
      <c r="B65" s="170">
        <v>63</v>
      </c>
      <c r="E65" s="69" t="s">
        <v>25</v>
      </c>
      <c r="F65" s="158"/>
      <c r="G65" s="158"/>
      <c r="H65" s="158"/>
      <c r="I65" s="56"/>
      <c r="K65" s="171" t="str">
        <f t="shared" si="3"/>
        <v>  </v>
      </c>
      <c r="L65" s="172">
        <f t="shared" si="4"/>
        <v>0</v>
      </c>
      <c r="M65" s="172" t="e">
        <f t="shared" si="2"/>
        <v>#N/A</v>
      </c>
      <c r="N65" s="164"/>
      <c r="O65" s="164"/>
      <c r="P65" s="164"/>
      <c r="Q65" s="164"/>
      <c r="R65" s="164"/>
      <c r="S65" s="164"/>
      <c r="T65" s="164"/>
    </row>
    <row r="66" spans="2:13" ht="12.75">
      <c r="B66" s="170">
        <v>64</v>
      </c>
      <c r="E66" s="69" t="s">
        <v>25</v>
      </c>
      <c r="F66" s="158"/>
      <c r="G66" s="158"/>
      <c r="H66" s="158"/>
      <c r="I66" s="56"/>
      <c r="K66" s="171" t="str">
        <f t="shared" si="3"/>
        <v>  </v>
      </c>
      <c r="L66" s="172">
        <f t="shared" si="4"/>
        <v>0</v>
      </c>
      <c r="M66" s="172" t="e">
        <f t="shared" si="2"/>
        <v>#N/A</v>
      </c>
    </row>
    <row r="67" spans="5:254" ht="13.5" thickBot="1">
      <c r="E67" s="173"/>
      <c r="F67" s="174"/>
      <c r="G67" s="174"/>
      <c r="H67" s="174"/>
      <c r="I67" s="175"/>
      <c r="IT67" s="171"/>
    </row>
    <row r="68" ht="12.75">
      <c r="IT68" s="171"/>
    </row>
    <row r="69" ht="12.75">
      <c r="IT69" s="171"/>
    </row>
    <row r="70" ht="12.75">
      <c r="IT70" s="171"/>
    </row>
  </sheetData>
  <sheetProtection/>
  <mergeCells count="2">
    <mergeCell ref="J1:AA1"/>
    <mergeCell ref="AB1:AE1"/>
  </mergeCells>
  <printOptions horizontalCentered="1"/>
  <pageMargins left="0.7874015748031497" right="0.7874015748031497" top="0.8" bottom="0.39" header="0.3937007874015748" footer="0.39"/>
  <pageSetup horizontalDpi="300" verticalDpi="300" orientation="portrait" paperSize="9" scale="87" r:id="rId2"/>
  <headerFooter alignWithMargins="0">
    <oddHeader>&amp;C&amp;"Arial,Gras"&amp;10LISTE DES PARTICIPANTES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532"/>
  <sheetViews>
    <sheetView zoomScale="75" zoomScaleNormal="75" zoomScalePageLayoutView="0" workbookViewId="0" topLeftCell="A115">
      <pane xSplit="1" topLeftCell="B1" activePane="topRight" state="frozen"/>
      <selection pane="topLeft" activeCell="A1" sqref="A1"/>
      <selection pane="topRight" activeCell="H341" sqref="H341"/>
    </sheetView>
  </sheetViews>
  <sheetFormatPr defaultColWidth="12" defaultRowHeight="12" customHeight="1"/>
  <cols>
    <col min="1" max="1" width="9.83203125" style="91" customWidth="1"/>
    <col min="2" max="2" width="19.33203125" style="88" customWidth="1"/>
    <col min="3" max="3" width="1.5" style="88" customWidth="1"/>
    <col min="4" max="4" width="20.83203125" style="88" customWidth="1"/>
    <col min="5" max="5" width="1.0078125" style="88" customWidth="1"/>
    <col min="6" max="6" width="20.83203125" style="88" customWidth="1"/>
    <col min="7" max="7" width="1.3359375" style="88" customWidth="1"/>
    <col min="8" max="8" width="20.83203125" style="88" customWidth="1"/>
    <col min="9" max="9" width="1.66796875" style="88" customWidth="1"/>
    <col min="10" max="10" width="20.83203125" style="88" customWidth="1"/>
    <col min="11" max="11" width="2.33203125" style="88" customWidth="1"/>
    <col min="12" max="12" width="20.83203125" style="88" customWidth="1"/>
    <col min="13" max="16384" width="12" style="91" customWidth="1"/>
  </cols>
  <sheetData>
    <row r="1" spans="2:12" ht="15.75" customHeight="1">
      <c r="B1" s="86" t="s">
        <v>26</v>
      </c>
      <c r="C1" s="86"/>
      <c r="D1" s="86"/>
      <c r="E1" s="86"/>
      <c r="F1" s="86"/>
      <c r="G1" s="86"/>
      <c r="H1" s="126" t="e">
        <f>IF(#REF!="","",#REF!)</f>
        <v>#REF!</v>
      </c>
      <c r="I1" s="86"/>
      <c r="J1" s="86"/>
      <c r="K1" s="87"/>
      <c r="L1" s="126" t="e">
        <f>IF(#REF!="","",#REF!)</f>
        <v>#REF!</v>
      </c>
    </row>
    <row r="2" spans="2:12" ht="12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s="94" customFormat="1" ht="12" customHeight="1">
      <c r="B3" s="93" t="s">
        <v>28</v>
      </c>
      <c r="C3" s="93"/>
      <c r="D3" s="93" t="s">
        <v>29</v>
      </c>
      <c r="E3" s="93"/>
      <c r="F3" s="93" t="s">
        <v>30</v>
      </c>
      <c r="G3" s="93"/>
      <c r="H3" s="93" t="s">
        <v>31</v>
      </c>
      <c r="I3" s="93"/>
      <c r="J3" s="93" t="s">
        <v>32</v>
      </c>
      <c r="K3" s="93"/>
      <c r="L3" s="93" t="s">
        <v>33</v>
      </c>
    </row>
    <row r="5" spans="2:12" ht="12" customHeight="1">
      <c r="B5" s="137" t="str">
        <f>SCORE_H!$B$4</f>
        <v>GALLENNE Stéphane 2A37</v>
      </c>
      <c r="H5" s="103"/>
      <c r="I5" s="103"/>
      <c r="J5" s="103"/>
      <c r="K5" s="103"/>
      <c r="L5" s="104"/>
    </row>
    <row r="6" spans="2:12" ht="12" customHeight="1">
      <c r="B6" s="138">
        <f>SCORE_H!$A$4</f>
        <v>0</v>
      </c>
      <c r="C6" s="105"/>
      <c r="D6" s="142" t="str">
        <f>SCORE_H!$I$4</f>
        <v>GALLENNE Stéphane 2A37</v>
      </c>
      <c r="H6" s="103"/>
      <c r="I6" s="103"/>
      <c r="J6" s="103"/>
      <c r="K6" s="103"/>
      <c r="L6" s="104"/>
    </row>
    <row r="7" spans="2:4" ht="12" customHeight="1">
      <c r="B7" s="139" t="str">
        <f>SCORE_H!$D$4</f>
        <v>  </v>
      </c>
      <c r="D7" s="143">
        <f>SCORE_H!$H$4</f>
        <v>0</v>
      </c>
    </row>
    <row r="8" spans="2:6" ht="12" customHeight="1">
      <c r="B8" s="140"/>
      <c r="D8" s="143">
        <f>SCORE_H!$A$38</f>
        <v>0</v>
      </c>
      <c r="E8" s="105"/>
      <c r="F8" s="148" t="str">
        <f>SCORE_H!$I$38</f>
        <v>GALLENNE Stéphane 2A37</v>
      </c>
    </row>
    <row r="9" spans="2:6" ht="12" customHeight="1">
      <c r="B9" s="137" t="str">
        <f>SCORE_H!$B$5</f>
        <v>VASLIN Guillaume 4C1564</v>
      </c>
      <c r="D9" s="143"/>
      <c r="F9" s="149" t="str">
        <f>SCORE_H!$H$38</f>
        <v>  </v>
      </c>
    </row>
    <row r="10" spans="2:6" ht="12" customHeight="1">
      <c r="B10" s="138">
        <f>SCORE_H!$A$5</f>
        <v>0</v>
      </c>
      <c r="C10" s="105"/>
      <c r="D10" s="144" t="str">
        <f>SCORE_H!$I$5</f>
        <v>MARCHESSEAU Brice 4D1654</v>
      </c>
      <c r="F10" s="149"/>
    </row>
    <row r="11" spans="2:6" ht="12" customHeight="1">
      <c r="B11" s="139" t="str">
        <f>SCORE_H!$D$5</f>
        <v>MARCHESSEAU Brice 4D1654</v>
      </c>
      <c r="D11" s="145" t="str">
        <f>SCORE_H!$H$5</f>
        <v>  </v>
      </c>
      <c r="F11" s="149"/>
    </row>
    <row r="12" spans="2:8" ht="12" customHeight="1">
      <c r="B12" s="140"/>
      <c r="D12" s="146"/>
      <c r="F12" s="149" t="str">
        <f>SCORE_H!$A$74</f>
        <v> </v>
      </c>
      <c r="H12" s="153" t="str">
        <f>SCORE_H!$I$74</f>
        <v>GALLENNE Stéphane 2A37</v>
      </c>
    </row>
    <row r="13" spans="2:8" ht="12" customHeight="1">
      <c r="B13" s="137" t="str">
        <f>SCORE_H!$B$6</f>
        <v>GABORIEAU Christophe 3D809</v>
      </c>
      <c r="D13" s="146"/>
      <c r="F13" s="149"/>
      <c r="H13" s="154" t="str">
        <f>SCORE_H!$H$74</f>
        <v>  </v>
      </c>
    </row>
    <row r="14" spans="2:8" ht="12" customHeight="1">
      <c r="B14" s="138">
        <f>SCORE_H!$A$6</f>
        <v>0</v>
      </c>
      <c r="D14" s="142" t="str">
        <f>SCORE_H!$I$6</f>
        <v>GABORIEAU Christophe 3D809</v>
      </c>
      <c r="F14" s="149"/>
      <c r="H14" s="154"/>
    </row>
    <row r="15" spans="2:8" ht="12" customHeight="1">
      <c r="B15" s="139" t="str">
        <f>SCORE_H!$D$6</f>
        <v>  </v>
      </c>
      <c r="D15" s="143" t="str">
        <f>SCORE_H!$H$6</f>
        <v>  </v>
      </c>
      <c r="F15" s="149"/>
      <c r="H15" s="154"/>
    </row>
    <row r="16" spans="2:8" ht="12" customHeight="1">
      <c r="B16" s="140"/>
      <c r="D16" s="143">
        <f>SCORE_H!$A$39</f>
        <v>0</v>
      </c>
      <c r="F16" s="150" t="str">
        <f>SCORE_H!$I$39</f>
        <v>GABORIEAU Christophe 3D809</v>
      </c>
      <c r="H16" s="154"/>
    </row>
    <row r="17" spans="2:8" ht="12" customHeight="1">
      <c r="B17" s="137" t="str">
        <f>SCORE_H!$B$7</f>
        <v>AUDUC Florian 3D853</v>
      </c>
      <c r="D17" s="143"/>
      <c r="F17" s="151">
        <f>SCORE_H!$H$39</f>
        <v>0</v>
      </c>
      <c r="H17" s="154"/>
    </row>
    <row r="18" spans="2:8" ht="12" customHeight="1">
      <c r="B18" s="138">
        <f>SCORE_H!$A$7</f>
        <v>0</v>
      </c>
      <c r="D18" s="144" t="str">
        <f>SCORE_H!$I$7</f>
        <v>AUDUC Florian 3D853</v>
      </c>
      <c r="F18" s="152"/>
      <c r="H18" s="154"/>
    </row>
    <row r="19" spans="2:8" ht="12" customHeight="1">
      <c r="B19" s="139" t="str">
        <f>SCORE_H!$D$7</f>
        <v>GUERPILLON Bruno NC4100</v>
      </c>
      <c r="D19" s="145" t="str">
        <f>SCORE_H!$H$7</f>
        <v>  </v>
      </c>
      <c r="F19" s="152"/>
      <c r="H19" s="154"/>
    </row>
    <row r="20" spans="2:10" ht="12" customHeight="1">
      <c r="B20" s="140"/>
      <c r="D20" s="146"/>
      <c r="F20" s="152"/>
      <c r="H20" s="154" t="str">
        <f>SCORE_H!$A$114</f>
        <v> </v>
      </c>
      <c r="J20" s="137" t="str">
        <f>SCORE_H!$I$114</f>
        <v>GALLENNE Stéphane 2A37</v>
      </c>
    </row>
    <row r="21" spans="2:10" ht="12" customHeight="1">
      <c r="B21" s="137" t="str">
        <f>SCORE_H!$B$8</f>
        <v>BARANDIARAN Hervé 3A367</v>
      </c>
      <c r="D21" s="146"/>
      <c r="F21" s="152"/>
      <c r="H21" s="154"/>
      <c r="J21" s="138" t="str">
        <f>SCORE_H!$H$114</f>
        <v>  </v>
      </c>
    </row>
    <row r="22" spans="2:10" ht="12" customHeight="1">
      <c r="B22" s="138">
        <f>SCORE_H!$A$8</f>
        <v>0</v>
      </c>
      <c r="D22" s="142" t="str">
        <f>SCORE_H!$I$8</f>
        <v>BARANDIARAN Hervé 3A367</v>
      </c>
      <c r="F22" s="152"/>
      <c r="H22" s="154"/>
      <c r="J22" s="138"/>
    </row>
    <row r="23" spans="2:10" ht="12" customHeight="1">
      <c r="B23" s="139" t="str">
        <f>SCORE_H!$D$8</f>
        <v>  </v>
      </c>
      <c r="D23" s="143" t="str">
        <f>SCORE_H!$H$8</f>
        <v>  </v>
      </c>
      <c r="F23" s="152"/>
      <c r="H23" s="154"/>
      <c r="J23" s="138"/>
    </row>
    <row r="24" spans="2:10" ht="12" customHeight="1">
      <c r="B24" s="140"/>
      <c r="D24" s="143">
        <f>SCORE_H!$A$40</f>
        <v>0</v>
      </c>
      <c r="F24" s="148" t="str">
        <f>SCORE_H!$I$40</f>
        <v>BARANDIARAN Hervé 3A367</v>
      </c>
      <c r="H24" s="154"/>
      <c r="J24" s="138"/>
    </row>
    <row r="25" spans="2:10" ht="12" customHeight="1">
      <c r="B25" s="137" t="str">
        <f>SCORE_H!$B$9</f>
        <v>VIAUD Maxime 4B1090</v>
      </c>
      <c r="D25" s="143"/>
      <c r="F25" s="149">
        <f>SCORE_H!$H$40</f>
        <v>0</v>
      </c>
      <c r="H25" s="154"/>
      <c r="J25" s="138"/>
    </row>
    <row r="26" spans="2:10" ht="12" customHeight="1">
      <c r="B26" s="138">
        <f>SCORE_H!$A$9</f>
        <v>0</v>
      </c>
      <c r="D26" s="144" t="str">
        <f>SCORE_H!$I$9</f>
        <v>VIAUD Maxime 4B1090</v>
      </c>
      <c r="F26" s="149"/>
      <c r="H26" s="154"/>
      <c r="J26" s="138"/>
    </row>
    <row r="27" spans="2:10" ht="12" customHeight="1">
      <c r="B27" s="139" t="str">
        <f>SCORE_H!$D$9</f>
        <v>BOUTET Christophe 5B2739</v>
      </c>
      <c r="D27" s="145" t="str">
        <f>SCORE_H!$H$9</f>
        <v>  </v>
      </c>
      <c r="F27" s="149"/>
      <c r="H27" s="154"/>
      <c r="J27" s="138"/>
    </row>
    <row r="28" spans="2:10" ht="12" customHeight="1">
      <c r="B28" s="140"/>
      <c r="D28" s="146"/>
      <c r="F28" s="149" t="str">
        <f>SCORE_H!$A$75</f>
        <v> </v>
      </c>
      <c r="H28" s="155" t="str">
        <f>SCORE_H!$I$75</f>
        <v>BARANDIARAN Hervé 3A367</v>
      </c>
      <c r="J28" s="138"/>
    </row>
    <row r="29" spans="2:10" ht="12" customHeight="1">
      <c r="B29" s="137" t="str">
        <f>SCORE_H!$B$10</f>
        <v>OLIVIER Nicolas 3B398</v>
      </c>
      <c r="D29" s="146"/>
      <c r="F29" s="149"/>
      <c r="H29" s="156" t="str">
        <f>SCORE_H!$H$75</f>
        <v>  </v>
      </c>
      <c r="J29" s="138"/>
    </row>
    <row r="30" spans="2:10" ht="12" customHeight="1">
      <c r="B30" s="138">
        <f>SCORE_H!$A$10</f>
        <v>0</v>
      </c>
      <c r="D30" s="142" t="str">
        <f>SCORE_H!$I$10</f>
        <v>OLIVIER Nicolas 3B398</v>
      </c>
      <c r="F30" s="149"/>
      <c r="H30" s="157"/>
      <c r="J30" s="138"/>
    </row>
    <row r="31" spans="2:10" ht="12" customHeight="1">
      <c r="B31" s="139" t="str">
        <f>SCORE_H!$D$10</f>
        <v>  </v>
      </c>
      <c r="D31" s="143" t="str">
        <f>SCORE_H!$H$10</f>
        <v>  </v>
      </c>
      <c r="F31" s="149"/>
      <c r="H31" s="157"/>
      <c r="J31" s="138"/>
    </row>
    <row r="32" spans="2:10" ht="12" customHeight="1">
      <c r="B32" s="140"/>
      <c r="D32" s="143">
        <f>SCORE_H!$A$41</f>
        <v>0</v>
      </c>
      <c r="F32" s="150" t="str">
        <f>SCORE_H!$I$41</f>
        <v>OLIVIER Nicolas 3B398</v>
      </c>
      <c r="H32" s="157"/>
      <c r="J32" s="138"/>
    </row>
    <row r="33" spans="2:10" ht="12" customHeight="1">
      <c r="B33" s="137" t="str">
        <f>SCORE_H!$B$11</f>
        <v>SCHRANTZ Jean Baptiste 4A1078</v>
      </c>
      <c r="D33" s="143"/>
      <c r="F33" s="151">
        <f>SCORE_H!$H$41</f>
        <v>0</v>
      </c>
      <c r="H33" s="157"/>
      <c r="J33" s="138"/>
    </row>
    <row r="34" spans="2:10" ht="12" customHeight="1">
      <c r="B34" s="138">
        <f>SCORE_H!$A$11</f>
        <v>0</v>
      </c>
      <c r="D34" s="144" t="str">
        <f>SCORE_H!$I$11</f>
        <v>SCHRANTZ Jean Baptiste 4A1078</v>
      </c>
      <c r="F34" s="152"/>
      <c r="H34" s="157"/>
      <c r="J34" s="138"/>
    </row>
    <row r="35" spans="2:12" ht="12" customHeight="1">
      <c r="B35" s="139" t="str">
        <f>SCORE_H!$D$11</f>
        <v>LEOTIN Pierre NC4100</v>
      </c>
      <c r="D35" s="145" t="str">
        <f>SCORE_H!$H$11</f>
        <v>  </v>
      </c>
      <c r="F35" s="152"/>
      <c r="H35" s="157"/>
      <c r="J35" s="138"/>
      <c r="L35" s="142" t="str">
        <f>SCORE_H!$I$162</f>
        <v>GALLENNE Stéphane 2A37</v>
      </c>
    </row>
    <row r="36" spans="2:12" ht="12" customHeight="1">
      <c r="B36" s="140"/>
      <c r="D36" s="146"/>
      <c r="F36" s="152"/>
      <c r="H36" s="157"/>
      <c r="J36" s="138">
        <f>SCORE_H!$A$162</f>
        <v>0</v>
      </c>
      <c r="L36" s="143" t="str">
        <f>SCORE_H!$H$162</f>
        <v>  </v>
      </c>
    </row>
    <row r="37" spans="2:12" ht="12" customHeight="1">
      <c r="B37" s="137" t="str">
        <f>SCORE_H!$B$12</f>
        <v>COTELO Aurélien 2D190</v>
      </c>
      <c r="D37" s="146"/>
      <c r="F37" s="152"/>
      <c r="H37" s="157"/>
      <c r="J37" s="138"/>
      <c r="L37" s="160"/>
    </row>
    <row r="38" spans="2:12" ht="12" customHeight="1">
      <c r="B38" s="138">
        <f>SCORE_H!$A$12</f>
        <v>0</v>
      </c>
      <c r="D38" s="142" t="str">
        <f>SCORE_H!$I$12</f>
        <v>COTELO Aurélien 2D190</v>
      </c>
      <c r="F38" s="152"/>
      <c r="H38" s="157"/>
      <c r="J38" s="138"/>
      <c r="L38" s="159"/>
    </row>
    <row r="39" spans="2:12" ht="12" customHeight="1">
      <c r="B39" s="139" t="str">
        <f>SCORE_H!$D$12</f>
        <v>  </v>
      </c>
      <c r="D39" s="143" t="str">
        <f>SCORE_H!$H$12</f>
        <v>  </v>
      </c>
      <c r="F39" s="152"/>
      <c r="H39" s="157"/>
      <c r="J39" s="138"/>
      <c r="L39" s="143"/>
    </row>
    <row r="40" spans="2:12" ht="12" customHeight="1">
      <c r="B40" s="140"/>
      <c r="D40" s="143">
        <f>SCORE_H!$A$42</f>
        <v>0</v>
      </c>
      <c r="F40" s="148" t="str">
        <f>SCORE_H!$I$42</f>
        <v>COTELO Aurélien 2D190</v>
      </c>
      <c r="H40" s="157"/>
      <c r="J40" s="138"/>
      <c r="L40" s="143"/>
    </row>
    <row r="41" spans="2:12" ht="12" customHeight="1">
      <c r="B41" s="137" t="str">
        <f>SCORE_H!$B$13</f>
        <v>SEGURA Julien 4B1283</v>
      </c>
      <c r="D41" s="143"/>
      <c r="F41" s="149">
        <f>SCORE_H!$H$42</f>
        <v>0</v>
      </c>
      <c r="H41" s="157"/>
      <c r="J41" s="138"/>
      <c r="L41" s="143"/>
    </row>
    <row r="42" spans="2:12" ht="12" customHeight="1">
      <c r="B42" s="138">
        <f>SCORE_H!$A$13</f>
        <v>0</v>
      </c>
      <c r="D42" s="144" t="str">
        <f>SCORE_H!$I$13</f>
        <v>SEGURA Julien 4B1283</v>
      </c>
      <c r="F42" s="149"/>
      <c r="H42" s="157"/>
      <c r="J42" s="138"/>
      <c r="L42" s="143"/>
    </row>
    <row r="43" spans="2:12" ht="12" customHeight="1">
      <c r="B43" s="139" t="str">
        <f>SCORE_H!$D$13</f>
        <v>CREMOUX Laurent 4D1800</v>
      </c>
      <c r="D43" s="145" t="str">
        <f>SCORE_H!$H$13</f>
        <v>  </v>
      </c>
      <c r="F43" s="149"/>
      <c r="H43" s="157"/>
      <c r="J43" s="138"/>
      <c r="L43" s="143"/>
    </row>
    <row r="44" spans="2:12" ht="12" customHeight="1">
      <c r="B44" s="140"/>
      <c r="D44" s="146"/>
      <c r="F44" s="149" t="str">
        <f>SCORE_H!$A$76</f>
        <v> </v>
      </c>
      <c r="H44" s="153" t="str">
        <f>SCORE_H!$I$76</f>
        <v>COTELO Aurélien 2D190</v>
      </c>
      <c r="J44" s="138"/>
      <c r="L44" s="143"/>
    </row>
    <row r="45" spans="2:12" ht="12" customHeight="1">
      <c r="B45" s="137" t="str">
        <f>SCORE_H!$B$14</f>
        <v>OUTTERS Stanislas 3C612</v>
      </c>
      <c r="D45" s="146"/>
      <c r="F45" s="149"/>
      <c r="H45" s="154" t="str">
        <f>SCORE_H!$H$76</f>
        <v>  </v>
      </c>
      <c r="J45" s="138"/>
      <c r="L45" s="143"/>
    </row>
    <row r="46" spans="2:12" ht="12" customHeight="1">
      <c r="B46" s="138">
        <f>SCORE_H!$A$14</f>
        <v>0</v>
      </c>
      <c r="D46" s="142" t="str">
        <f>SCORE_H!$I$14</f>
        <v>OUTTERS Stanislas 3C612</v>
      </c>
      <c r="F46" s="149"/>
      <c r="H46" s="154"/>
      <c r="J46" s="138"/>
      <c r="L46" s="143"/>
    </row>
    <row r="47" spans="2:12" ht="12" customHeight="1">
      <c r="B47" s="139" t="str">
        <f>SCORE_H!$D$14</f>
        <v>  </v>
      </c>
      <c r="D47" s="143" t="str">
        <f>SCORE_H!$H$14</f>
        <v>  </v>
      </c>
      <c r="F47" s="149"/>
      <c r="H47" s="154"/>
      <c r="J47" s="138"/>
      <c r="L47" s="143"/>
    </row>
    <row r="48" spans="2:12" ht="12" customHeight="1">
      <c r="B48" s="140"/>
      <c r="D48" s="143">
        <f>SCORE_H!$A$43</f>
        <v>0</v>
      </c>
      <c r="F48" s="150" t="str">
        <f>SCORE_H!$I$43</f>
        <v>OUTTERS Stanislas 3C612</v>
      </c>
      <c r="H48" s="154"/>
      <c r="J48" s="138"/>
      <c r="L48" s="143"/>
    </row>
    <row r="49" spans="2:12" ht="12" customHeight="1">
      <c r="B49" s="137" t="str">
        <f>SCORE_H!$B$15</f>
        <v>LESCOMBES Jèrôme 4A901</v>
      </c>
      <c r="D49" s="143"/>
      <c r="F49" s="151">
        <f>SCORE_H!$H$43</f>
        <v>0</v>
      </c>
      <c r="H49" s="154"/>
      <c r="J49" s="138"/>
      <c r="L49" s="143"/>
    </row>
    <row r="50" spans="2:12" ht="12" customHeight="1">
      <c r="B50" s="138">
        <f>SCORE_H!$A$15</f>
        <v>0</v>
      </c>
      <c r="D50" s="144" t="str">
        <f>SCORE_H!$I$15</f>
        <v>LESCOMBES Jèrôme 4A901</v>
      </c>
      <c r="F50" s="152"/>
      <c r="H50" s="154"/>
      <c r="J50" s="138"/>
      <c r="L50" s="143"/>
    </row>
    <row r="51" spans="2:12" ht="12" customHeight="1">
      <c r="B51" s="139" t="str">
        <f>SCORE_H!$D$15</f>
        <v>SARRADE LOUCHEUR Arthur NC4100</v>
      </c>
      <c r="D51" s="145" t="str">
        <f>SCORE_H!$H$15</f>
        <v>  </v>
      </c>
      <c r="F51" s="152"/>
      <c r="H51" s="154"/>
      <c r="J51" s="138"/>
      <c r="L51" s="143"/>
    </row>
    <row r="52" spans="2:12" ht="12" customHeight="1">
      <c r="B52" s="140"/>
      <c r="D52" s="146"/>
      <c r="F52" s="152"/>
      <c r="H52" s="154" t="str">
        <f>SCORE_H!$A$115</f>
        <v> </v>
      </c>
      <c r="J52" s="139" t="str">
        <f>SCORE_H!$I$115</f>
        <v>COTELO Aurélien 2D190</v>
      </c>
      <c r="L52" s="143"/>
    </row>
    <row r="53" spans="2:12" ht="12" customHeight="1">
      <c r="B53" s="137" t="str">
        <f>SCORE_H!$B$16</f>
        <v>GRAMOND Julien 2D192</v>
      </c>
      <c r="D53" s="146"/>
      <c r="F53" s="152"/>
      <c r="H53" s="154"/>
      <c r="J53" s="105" t="str">
        <f>SCORE_H!$H$115</f>
        <v>  </v>
      </c>
      <c r="L53" s="143"/>
    </row>
    <row r="54" spans="2:12" ht="12" customHeight="1">
      <c r="B54" s="138">
        <f>SCORE_H!$A$16</f>
        <v>0</v>
      </c>
      <c r="D54" s="142" t="str">
        <f>SCORE_H!$I$16</f>
        <v>GRAMOND Julien 2D192</v>
      </c>
      <c r="F54" s="152"/>
      <c r="H54" s="154"/>
      <c r="L54" s="143"/>
    </row>
    <row r="55" spans="2:12" ht="12" customHeight="1">
      <c r="B55" s="139" t="str">
        <f>SCORE_H!$D$16</f>
        <v>  </v>
      </c>
      <c r="D55" s="143" t="str">
        <f>SCORE_H!$H$16</f>
        <v>  </v>
      </c>
      <c r="F55" s="152"/>
      <c r="H55" s="154"/>
      <c r="L55" s="143"/>
    </row>
    <row r="56" spans="2:12" ht="12" customHeight="1">
      <c r="B56" s="140"/>
      <c r="D56" s="143">
        <f>SCORE_H!$A$44</f>
        <v>0</v>
      </c>
      <c r="F56" s="148" t="str">
        <f>SCORE_H!$I$44</f>
        <v>GRAMOND Julien 2D192</v>
      </c>
      <c r="H56" s="154"/>
      <c r="L56" s="143"/>
    </row>
    <row r="57" spans="2:12" ht="12" customHeight="1">
      <c r="B57" s="137" t="str">
        <f>SCORE_H!$B$17</f>
        <v>GUILLOU Hervé 4B1236</v>
      </c>
      <c r="D57" s="143"/>
      <c r="F57" s="149" t="str">
        <f>SCORE_H!$H$44</f>
        <v>  </v>
      </c>
      <c r="H57" s="154"/>
      <c r="L57" s="160"/>
    </row>
    <row r="58" spans="2:12" ht="12" customHeight="1">
      <c r="B58" s="138">
        <f>SCORE_H!$A$17</f>
        <v>0</v>
      </c>
      <c r="D58" s="144" t="str">
        <f>SCORE_H!$I$17</f>
        <v>GUILLOU Hervé 4B1236</v>
      </c>
      <c r="F58" s="149"/>
      <c r="H58" s="154"/>
      <c r="L58" s="160"/>
    </row>
    <row r="59" spans="2:12" ht="12" customHeight="1">
      <c r="B59" s="139" t="str">
        <f>SCORE_H!$D$17</f>
        <v>CAMP Mickaël 4D1842</v>
      </c>
      <c r="D59" s="145" t="str">
        <f>SCORE_H!$H$17</f>
        <v>  </v>
      </c>
      <c r="F59" s="149"/>
      <c r="H59" s="154"/>
      <c r="J59" s="109"/>
      <c r="L59" s="143"/>
    </row>
    <row r="60" spans="2:12" ht="12" customHeight="1">
      <c r="B60" s="140"/>
      <c r="D60" s="146"/>
      <c r="F60" s="149" t="str">
        <f>SCORE_H!$A$77</f>
        <v> </v>
      </c>
      <c r="H60" s="155" t="str">
        <f>SCORE_H!$I$77</f>
        <v>ARDOUIN Philippe 4A928</v>
      </c>
      <c r="L60" s="143"/>
    </row>
    <row r="61" spans="2:12" ht="12" customHeight="1">
      <c r="B61" s="137" t="str">
        <f>SCORE_H!$B$18</f>
        <v>GUILBAUD Bruno 3C607</v>
      </c>
      <c r="D61" s="146"/>
      <c r="F61" s="149"/>
      <c r="H61" s="156" t="str">
        <f>SCORE_H!$H$77</f>
        <v>  </v>
      </c>
      <c r="L61" s="161"/>
    </row>
    <row r="62" spans="2:12" ht="12" customHeight="1">
      <c r="B62" s="138">
        <f>SCORE_H!$A$18</f>
        <v>0</v>
      </c>
      <c r="D62" s="142" t="str">
        <f>SCORE_H!$I$18</f>
        <v>GUILBAUD Bruno 3C607</v>
      </c>
      <c r="F62" s="149"/>
      <c r="H62" s="157"/>
      <c r="J62" s="112" t="s">
        <v>33</v>
      </c>
      <c r="K62" s="113"/>
      <c r="L62" s="114"/>
    </row>
    <row r="63" spans="2:12" ht="12" customHeight="1">
      <c r="B63" s="139" t="str">
        <f>SCORE_H!$D$18</f>
        <v>  </v>
      </c>
      <c r="D63" s="143" t="str">
        <f>SCORE_H!$H$18</f>
        <v>  </v>
      </c>
      <c r="F63" s="149"/>
      <c r="H63" s="157"/>
      <c r="J63" s="115" t="s">
        <v>86</v>
      </c>
      <c r="K63" s="116"/>
      <c r="L63" s="117"/>
    </row>
    <row r="64" spans="2:12" ht="12" customHeight="1">
      <c r="B64" s="140"/>
      <c r="D64" s="143">
        <f>SCORE_H!$A$45</f>
        <v>0</v>
      </c>
      <c r="F64" s="150" t="str">
        <f>SCORE_H!$I$45</f>
        <v>ARDOUIN Philippe 4A928</v>
      </c>
      <c r="H64" s="157"/>
      <c r="J64" s="115" t="str">
        <f>SCORE_H!$I$226</f>
        <v>GALLENNE Stéphane 2A37</v>
      </c>
      <c r="K64" s="116"/>
      <c r="L64" s="117"/>
    </row>
    <row r="65" spans="2:12" ht="12" customHeight="1">
      <c r="B65" s="137" t="str">
        <f>SCORE_H!$B$19</f>
        <v>ARDOUIN Philippe 4A928</v>
      </c>
      <c r="D65" s="143"/>
      <c r="F65" s="151" t="str">
        <f>SCORE_H!$H$45</f>
        <v>  </v>
      </c>
      <c r="H65" s="157"/>
      <c r="J65" s="118" t="str">
        <f>SCORE_H!$H$226</f>
        <v>  </v>
      </c>
      <c r="K65" s="105"/>
      <c r="L65" s="119"/>
    </row>
    <row r="66" spans="2:12" ht="12" customHeight="1">
      <c r="B66" s="138">
        <f>SCORE_H!$A$19</f>
        <v>0</v>
      </c>
      <c r="D66" s="144" t="str">
        <f>SCORE_H!$I$19</f>
        <v>ARDOUIN Philippe 4A928</v>
      </c>
      <c r="F66" s="152"/>
      <c r="H66" s="157"/>
      <c r="J66" s="115" t="s">
        <v>88</v>
      </c>
      <c r="K66" s="116"/>
      <c r="L66" s="117"/>
    </row>
    <row r="67" spans="2:12" ht="12" customHeight="1">
      <c r="B67" s="139" t="str">
        <f>SCORE_H!$D$19</f>
        <v>CARRE Romain NC4100</v>
      </c>
      <c r="D67" s="105" t="str">
        <f>SCORE_H!$H$19</f>
        <v>  </v>
      </c>
      <c r="F67" s="152"/>
      <c r="H67" s="157"/>
      <c r="J67" s="115" t="str">
        <f>SCORE_H!$K$226</f>
        <v>GRIGNET Fabien 2B77</v>
      </c>
      <c r="K67" s="116"/>
      <c r="L67" s="117"/>
    </row>
    <row r="68" spans="2:12" ht="15" customHeight="1">
      <c r="B68" s="147"/>
      <c r="F68" s="152"/>
      <c r="H68" s="157"/>
      <c r="I68" s="89"/>
      <c r="J68" s="127"/>
      <c r="K68" s="128"/>
      <c r="L68" s="128"/>
    </row>
    <row r="69" spans="2:12" ht="12" customHeight="1">
      <c r="B69" s="137" t="str">
        <f>SCORE_H!$D$20</f>
        <v>COUTURIER Romain NC4100</v>
      </c>
      <c r="F69" s="152"/>
      <c r="H69" s="157"/>
      <c r="L69" s="143"/>
    </row>
    <row r="70" spans="2:12" ht="12" customHeight="1">
      <c r="B70" s="138">
        <f>SCORE_H!$A$20</f>
        <v>0</v>
      </c>
      <c r="D70" s="142" t="str">
        <f>SCORE_H!$I$20</f>
        <v>SINTES Laurent 4A983</v>
      </c>
      <c r="F70" s="152"/>
      <c r="H70" s="157"/>
      <c r="L70" s="143"/>
    </row>
    <row r="71" spans="2:12" ht="12" customHeight="1">
      <c r="B71" s="139" t="str">
        <f>SCORE_H!$B$20</f>
        <v>SINTES Laurent 4A983</v>
      </c>
      <c r="D71" s="143" t="str">
        <f>SCORE_H!$H$20</f>
        <v>  </v>
      </c>
      <c r="F71" s="152"/>
      <c r="H71" s="157"/>
      <c r="L71" s="159"/>
    </row>
    <row r="72" spans="2:12" ht="12" customHeight="1">
      <c r="B72" s="140"/>
      <c r="D72" s="143">
        <f>SCORE_H!$A$46</f>
        <v>0</v>
      </c>
      <c r="F72" s="148" t="str">
        <f>SCORE_H!$I$46</f>
        <v>LARDJANE Naël 3C576</v>
      </c>
      <c r="H72" s="157"/>
      <c r="L72" s="143"/>
    </row>
    <row r="73" spans="2:12" ht="12" customHeight="1">
      <c r="B73" s="137" t="str">
        <f>SCORE_H!$D$21</f>
        <v>  </v>
      </c>
      <c r="D73" s="143"/>
      <c r="F73" s="149">
        <f>SCORE_H!$H$46</f>
        <v>0</v>
      </c>
      <c r="H73" s="157"/>
      <c r="L73" s="143"/>
    </row>
    <row r="74" spans="2:12" ht="12" customHeight="1">
      <c r="B74" s="138">
        <f>SCORE_H!$A$21</f>
        <v>0</v>
      </c>
      <c r="D74" s="144" t="str">
        <f>SCORE_H!$I$21</f>
        <v>LARDJANE Naël 3C576</v>
      </c>
      <c r="F74" s="149"/>
      <c r="H74" s="157"/>
      <c r="L74" s="143"/>
    </row>
    <row r="75" spans="2:12" ht="12" customHeight="1">
      <c r="B75" s="139" t="str">
        <f>SCORE_H!$B$21</f>
        <v>LARDJANE Naël 3C576</v>
      </c>
      <c r="D75" s="145" t="str">
        <f>SCORE_H!$H$21</f>
        <v>  </v>
      </c>
      <c r="F75" s="149"/>
      <c r="H75" s="156"/>
      <c r="L75" s="143"/>
    </row>
    <row r="76" spans="2:12" ht="12" customHeight="1">
      <c r="B76" s="140"/>
      <c r="D76" s="146"/>
      <c r="F76" s="149" t="str">
        <f>SCORE_H!$A$78</f>
        <v> </v>
      </c>
      <c r="H76" s="153" t="str">
        <f>SCORE_H!$I$78</f>
        <v>GARCIA Richard 2D254</v>
      </c>
      <c r="L76" s="143"/>
    </row>
    <row r="77" spans="2:12" ht="12" customHeight="1">
      <c r="B77" s="137" t="str">
        <f>SCORE_H!$D$22</f>
        <v>POUTAYS Richard 4D1907</v>
      </c>
      <c r="D77" s="146"/>
      <c r="F77" s="149"/>
      <c r="H77" s="154" t="str">
        <f>SCORE_H!$H$78</f>
        <v>  </v>
      </c>
      <c r="L77" s="143"/>
    </row>
    <row r="78" spans="2:12" ht="12" customHeight="1">
      <c r="B78" s="138">
        <f>SCORE_H!$A$22</f>
        <v>0</v>
      </c>
      <c r="D78" s="142" t="str">
        <f>SCORE_H!$I$22</f>
        <v>KOBS Jonathan 4B1177</v>
      </c>
      <c r="F78" s="149"/>
      <c r="H78" s="154"/>
      <c r="L78" s="143"/>
    </row>
    <row r="79" spans="2:12" ht="12" customHeight="1">
      <c r="B79" s="139" t="str">
        <f>SCORE_H!$B$22</f>
        <v>KOBS Jonathan 4B1177</v>
      </c>
      <c r="D79" s="143" t="str">
        <f>SCORE_H!$H$22</f>
        <v>  </v>
      </c>
      <c r="F79" s="149"/>
      <c r="H79" s="154"/>
      <c r="L79" s="143"/>
    </row>
    <row r="80" spans="2:12" ht="12" customHeight="1">
      <c r="B80" s="140"/>
      <c r="D80" s="143">
        <f>SCORE_H!$A$47</f>
        <v>0</v>
      </c>
      <c r="F80" s="150" t="str">
        <f>SCORE_H!$I$47</f>
        <v>GARCIA Richard 2D254</v>
      </c>
      <c r="H80" s="154"/>
      <c r="L80" s="143"/>
    </row>
    <row r="81" spans="2:12" s="130" customFormat="1" ht="12" customHeight="1">
      <c r="B81" s="137" t="str">
        <f>SCORE_H!$D$23</f>
        <v>  </v>
      </c>
      <c r="C81" s="88"/>
      <c r="D81" s="143"/>
      <c r="E81" s="88"/>
      <c r="F81" s="151">
        <f>SCORE_H!$H$47</f>
        <v>0</v>
      </c>
      <c r="G81" s="88"/>
      <c r="H81" s="154"/>
      <c r="I81" s="88"/>
      <c r="J81" s="88"/>
      <c r="K81" s="88"/>
      <c r="L81" s="143"/>
    </row>
    <row r="82" spans="2:12" s="130" customFormat="1" ht="12" customHeight="1">
      <c r="B82" s="138">
        <f>SCORE_H!$A$23</f>
        <v>0</v>
      </c>
      <c r="C82" s="88"/>
      <c r="D82" s="144" t="str">
        <f>SCORE_H!$I$23</f>
        <v>GARCIA Richard 2D254</v>
      </c>
      <c r="E82" s="88"/>
      <c r="F82" s="152"/>
      <c r="G82" s="88"/>
      <c r="H82" s="154"/>
      <c r="I82" s="88"/>
      <c r="J82" s="88"/>
      <c r="K82" s="88"/>
      <c r="L82" s="143"/>
    </row>
    <row r="83" spans="2:12" s="130" customFormat="1" ht="12" customHeight="1">
      <c r="B83" s="139" t="str">
        <f>SCORE_H!$B$23</f>
        <v>GARCIA Richard 2D254</v>
      </c>
      <c r="C83" s="88"/>
      <c r="D83" s="145" t="str">
        <f>SCORE_H!$H$23</f>
        <v>  </v>
      </c>
      <c r="E83" s="88"/>
      <c r="F83" s="152"/>
      <c r="G83" s="88"/>
      <c r="H83" s="154"/>
      <c r="I83" s="88"/>
      <c r="J83" s="88"/>
      <c r="K83" s="88"/>
      <c r="L83" s="143"/>
    </row>
    <row r="84" spans="2:12" s="130" customFormat="1" ht="12" customHeight="1">
      <c r="B84" s="140"/>
      <c r="C84" s="88"/>
      <c r="D84" s="146"/>
      <c r="E84" s="88"/>
      <c r="F84" s="152"/>
      <c r="G84" s="88"/>
      <c r="H84" s="154" t="str">
        <f>SCORE_H!$A$116</f>
        <v> </v>
      </c>
      <c r="I84" s="88"/>
      <c r="J84" s="137" t="str">
        <f>SCORE_H!$I$116</f>
        <v>GRIGNET Fabien 2B77</v>
      </c>
      <c r="K84" s="88"/>
      <c r="L84" s="143"/>
    </row>
    <row r="85" spans="2:12" s="130" customFormat="1" ht="12" customHeight="1">
      <c r="B85" s="137" t="str">
        <f>SCORE_H!$D$24</f>
        <v>KINDTS Wilfrid NC4100</v>
      </c>
      <c r="C85" s="88"/>
      <c r="D85" s="146"/>
      <c r="E85" s="88"/>
      <c r="F85" s="152"/>
      <c r="G85" s="88"/>
      <c r="H85" s="154"/>
      <c r="I85" s="88"/>
      <c r="J85" s="138" t="str">
        <f>SCORE_H!$H$116</f>
        <v>  </v>
      </c>
      <c r="K85" s="88"/>
      <c r="L85" s="143"/>
    </row>
    <row r="86" spans="2:12" s="130" customFormat="1" ht="12" customHeight="1">
      <c r="B86" s="138">
        <f>SCORE_H!$A$24</f>
        <v>0</v>
      </c>
      <c r="C86" s="88"/>
      <c r="D86" s="142" t="str">
        <f>SCORE_H!$I$24</f>
        <v>BOUDY Mathieu 4A899</v>
      </c>
      <c r="E86" s="88"/>
      <c r="F86" s="152"/>
      <c r="G86" s="88"/>
      <c r="H86" s="154"/>
      <c r="I86" s="88"/>
      <c r="J86" s="138"/>
      <c r="K86" s="88"/>
      <c r="L86" s="143"/>
    </row>
    <row r="87" spans="2:12" s="130" customFormat="1" ht="12" customHeight="1">
      <c r="B87" s="139" t="str">
        <f>SCORE_H!$B$24</f>
        <v>BOUDY Mathieu 4A899</v>
      </c>
      <c r="C87" s="88"/>
      <c r="D87" s="143" t="str">
        <f>SCORE_H!$H$24</f>
        <v>  </v>
      </c>
      <c r="E87" s="88"/>
      <c r="F87" s="152"/>
      <c r="G87" s="88"/>
      <c r="H87" s="154"/>
      <c r="I87" s="88"/>
      <c r="J87" s="138"/>
      <c r="K87" s="88"/>
      <c r="L87" s="143"/>
    </row>
    <row r="88" spans="2:12" s="130" customFormat="1" ht="12" customHeight="1">
      <c r="B88" s="140"/>
      <c r="C88" s="88"/>
      <c r="D88" s="143">
        <f>SCORE_H!$A$48</f>
        <v>0</v>
      </c>
      <c r="E88" s="88"/>
      <c r="F88" s="148" t="str">
        <f>SCORE_H!$I$48</f>
        <v>BOUDY Mathieu 4A899</v>
      </c>
      <c r="G88" s="88"/>
      <c r="H88" s="154"/>
      <c r="I88" s="88"/>
      <c r="J88" s="138"/>
      <c r="K88" s="88"/>
      <c r="L88" s="143"/>
    </row>
    <row r="89" spans="2:12" s="130" customFormat="1" ht="12" customHeight="1">
      <c r="B89" s="137" t="str">
        <f>SCORE_H!$D$25</f>
        <v>  </v>
      </c>
      <c r="C89" s="88"/>
      <c r="D89" s="143"/>
      <c r="E89" s="88"/>
      <c r="F89" s="149">
        <f>SCORE_H!$H$48</f>
        <v>0</v>
      </c>
      <c r="G89" s="88"/>
      <c r="H89" s="154"/>
      <c r="I89" s="88"/>
      <c r="J89" s="138"/>
      <c r="K89" s="88"/>
      <c r="L89" s="143"/>
    </row>
    <row r="90" spans="2:12" s="130" customFormat="1" ht="12" customHeight="1">
      <c r="B90" s="138">
        <f>SCORE_H!$A$25</f>
        <v>0</v>
      </c>
      <c r="C90" s="88"/>
      <c r="D90" s="144" t="str">
        <f>SCORE_H!$I$25</f>
        <v>HERAUD Antoine 3D687</v>
      </c>
      <c r="E90" s="88"/>
      <c r="F90" s="149"/>
      <c r="G90" s="88"/>
      <c r="H90" s="154"/>
      <c r="I90" s="88"/>
      <c r="J90" s="138"/>
      <c r="K90" s="88"/>
      <c r="L90" s="143"/>
    </row>
    <row r="91" spans="2:12" s="130" customFormat="1" ht="12" customHeight="1">
      <c r="B91" s="139" t="str">
        <f>SCORE_H!$B$25</f>
        <v>HERAUD Antoine 3D687</v>
      </c>
      <c r="C91" s="88"/>
      <c r="D91" s="145" t="str">
        <f>SCORE_H!$H$25</f>
        <v>  </v>
      </c>
      <c r="E91" s="88"/>
      <c r="F91" s="149"/>
      <c r="G91" s="88"/>
      <c r="H91" s="154"/>
      <c r="I91" s="88"/>
      <c r="J91" s="138"/>
      <c r="K91" s="88"/>
      <c r="L91" s="143"/>
    </row>
    <row r="92" spans="2:12" s="130" customFormat="1" ht="12" customHeight="1">
      <c r="B92" s="140"/>
      <c r="C92" s="88"/>
      <c r="D92" s="146"/>
      <c r="E92" s="88"/>
      <c r="F92" s="149" t="str">
        <f>SCORE_H!$A$79</f>
        <v> </v>
      </c>
      <c r="G92" s="88"/>
      <c r="H92" s="154"/>
      <c r="I92" s="88"/>
      <c r="J92" s="138"/>
      <c r="K92" s="88"/>
      <c r="L92" s="143"/>
    </row>
    <row r="93" spans="2:12" s="130" customFormat="1" ht="12" customHeight="1">
      <c r="B93" s="137" t="str">
        <f>SCORE_H!$D$26</f>
        <v>MEDAN Philippe 4D1783</v>
      </c>
      <c r="C93" s="88"/>
      <c r="D93" s="146"/>
      <c r="E93" s="88"/>
      <c r="F93" s="149"/>
      <c r="G93" s="88"/>
      <c r="H93" s="155" t="str">
        <f>SCORE_H!$I$79</f>
        <v>GRIGNET Fabien 2B77</v>
      </c>
      <c r="I93" s="88"/>
      <c r="J93" s="138"/>
      <c r="K93" s="88"/>
      <c r="L93" s="143"/>
    </row>
    <row r="94" spans="2:12" s="130" customFormat="1" ht="12" customHeight="1">
      <c r="B94" s="138">
        <f>SCORE_H!$A$26</f>
        <v>0</v>
      </c>
      <c r="C94" s="88"/>
      <c r="D94" s="142" t="str">
        <f>SCORE_H!$I$26</f>
        <v>MEDAN Philippe 4D1783</v>
      </c>
      <c r="E94" s="88"/>
      <c r="F94" s="149"/>
      <c r="G94" s="88"/>
      <c r="H94" s="156" t="str">
        <f>SCORE_H!$H$79</f>
        <v>  </v>
      </c>
      <c r="I94" s="88"/>
      <c r="J94" s="138"/>
      <c r="K94" s="88"/>
      <c r="L94" s="143"/>
    </row>
    <row r="95" spans="2:12" s="130" customFormat="1" ht="12" customHeight="1">
      <c r="B95" s="139" t="str">
        <f>SCORE_H!$B$26</f>
        <v>POSSARD Yves 4C1420</v>
      </c>
      <c r="C95" s="88"/>
      <c r="D95" s="143" t="str">
        <f>SCORE_H!$H$26</f>
        <v>  </v>
      </c>
      <c r="E95" s="88"/>
      <c r="F95" s="149"/>
      <c r="G95" s="88"/>
      <c r="H95" s="157"/>
      <c r="I95" s="88"/>
      <c r="J95" s="138"/>
      <c r="K95" s="88"/>
      <c r="L95" s="143"/>
    </row>
    <row r="96" spans="2:12" s="130" customFormat="1" ht="12" customHeight="1">
      <c r="B96" s="140"/>
      <c r="C96" s="88"/>
      <c r="D96" s="143">
        <f>SCORE_H!$A$49</f>
        <v>0</v>
      </c>
      <c r="E96" s="88"/>
      <c r="F96" s="150" t="str">
        <f>SCORE_H!$I$49</f>
        <v>GRIGNET Fabien 2B77</v>
      </c>
      <c r="G96" s="88"/>
      <c r="H96" s="157"/>
      <c r="I96" s="88"/>
      <c r="J96" s="138"/>
      <c r="K96" s="88"/>
      <c r="L96" s="143"/>
    </row>
    <row r="97" spans="2:12" s="130" customFormat="1" ht="12" customHeight="1">
      <c r="B97" s="137" t="str">
        <f>SCORE_H!$D$27</f>
        <v>  </v>
      </c>
      <c r="C97" s="88"/>
      <c r="D97" s="143"/>
      <c r="E97" s="88"/>
      <c r="F97" s="151">
        <f>SCORE_H!$H$49</f>
        <v>0</v>
      </c>
      <c r="G97" s="88"/>
      <c r="H97" s="157"/>
      <c r="I97" s="88"/>
      <c r="J97" s="138"/>
      <c r="K97" s="88"/>
      <c r="L97" s="143"/>
    </row>
    <row r="98" spans="2:12" s="130" customFormat="1" ht="12" customHeight="1">
      <c r="B98" s="138">
        <f>SCORE_H!$A$27</f>
        <v>0</v>
      </c>
      <c r="C98" s="88"/>
      <c r="D98" s="144" t="str">
        <f>SCORE_H!$I$27</f>
        <v>GRIGNET Fabien 2B77</v>
      </c>
      <c r="E98" s="88"/>
      <c r="F98" s="152"/>
      <c r="G98" s="88"/>
      <c r="H98" s="157"/>
      <c r="I98" s="88"/>
      <c r="J98" s="138"/>
      <c r="K98" s="88"/>
      <c r="L98" s="143"/>
    </row>
    <row r="99" spans="2:12" s="130" customFormat="1" ht="12" customHeight="1">
      <c r="B99" s="139" t="str">
        <f>SCORE_H!$B$27</f>
        <v>GRIGNET Fabien 2B77</v>
      </c>
      <c r="C99" s="88"/>
      <c r="D99" s="145" t="str">
        <f>SCORE_H!$H$27</f>
        <v>  </v>
      </c>
      <c r="E99" s="88"/>
      <c r="F99" s="152"/>
      <c r="G99" s="88"/>
      <c r="H99" s="157"/>
      <c r="I99" s="88"/>
      <c r="J99" s="138"/>
      <c r="K99" s="88"/>
      <c r="L99" s="143"/>
    </row>
    <row r="100" spans="2:12" s="130" customFormat="1" ht="12" customHeight="1">
      <c r="B100" s="140"/>
      <c r="C100" s="88"/>
      <c r="D100" s="146"/>
      <c r="E100" s="88"/>
      <c r="F100" s="152"/>
      <c r="G100" s="88"/>
      <c r="H100" s="157"/>
      <c r="I100" s="88"/>
      <c r="J100" s="138">
        <f>SCORE_H!$A$163</f>
        <v>0</v>
      </c>
      <c r="K100" s="88"/>
      <c r="L100" s="144" t="str">
        <f>SCORE_H!$I$163</f>
        <v>GRIGNET Fabien 2B77</v>
      </c>
    </row>
    <row r="101" spans="2:12" s="130" customFormat="1" ht="12" customHeight="1">
      <c r="B101" s="137" t="str">
        <f>SCORE_H!$D$28</f>
        <v>DACHARRY Didier NC4100</v>
      </c>
      <c r="C101" s="88"/>
      <c r="D101" s="146"/>
      <c r="E101" s="88"/>
      <c r="F101" s="152"/>
      <c r="G101" s="88"/>
      <c r="H101" s="157"/>
      <c r="I101" s="88"/>
      <c r="J101" s="138"/>
      <c r="K101" s="88"/>
      <c r="L101" s="107" t="str">
        <f>SCORE_H!$H$163</f>
        <v>  </v>
      </c>
    </row>
    <row r="102" spans="2:12" s="130" customFormat="1" ht="12" customHeight="1">
      <c r="B102" s="138">
        <f>SCORE_H!$A$28</f>
        <v>0</v>
      </c>
      <c r="C102" s="88"/>
      <c r="D102" s="142" t="str">
        <f>SCORE_H!$I$28</f>
        <v>RAMOND Thierry 4A1075</v>
      </c>
      <c r="E102" s="88"/>
      <c r="F102" s="152"/>
      <c r="G102" s="88"/>
      <c r="H102" s="157"/>
      <c r="I102" s="88"/>
      <c r="J102" s="138"/>
      <c r="K102" s="88"/>
      <c r="L102" s="92"/>
    </row>
    <row r="103" spans="2:12" s="130" customFormat="1" ht="12" customHeight="1">
      <c r="B103" s="139" t="str">
        <f>SCORE_H!$B$28</f>
        <v>RAMOND Thierry 4A1075</v>
      </c>
      <c r="C103" s="88"/>
      <c r="D103" s="143" t="str">
        <f>SCORE_H!$H$28</f>
        <v>  </v>
      </c>
      <c r="E103" s="88"/>
      <c r="F103" s="152"/>
      <c r="G103" s="88"/>
      <c r="H103" s="157"/>
      <c r="I103" s="88"/>
      <c r="J103" s="138"/>
      <c r="K103" s="88"/>
      <c r="L103" s="88"/>
    </row>
    <row r="104" spans="2:12" s="130" customFormat="1" ht="12" customHeight="1">
      <c r="B104" s="140"/>
      <c r="C104" s="88"/>
      <c r="D104" s="143">
        <f>SCORE_H!$A$50</f>
        <v>0</v>
      </c>
      <c r="E104" s="88"/>
      <c r="F104" s="148" t="str">
        <f>SCORE_H!$I$50</f>
        <v>LACOME Jean 3B427</v>
      </c>
      <c r="G104" s="88"/>
      <c r="H104" s="157"/>
      <c r="I104" s="88"/>
      <c r="J104" s="138"/>
      <c r="K104" s="88"/>
      <c r="L104" s="88"/>
    </row>
    <row r="105" spans="2:12" s="130" customFormat="1" ht="12" customHeight="1">
      <c r="B105" s="137" t="str">
        <f>SCORE_H!$D$29</f>
        <v>  </v>
      </c>
      <c r="C105" s="88"/>
      <c r="D105" s="143"/>
      <c r="E105" s="88"/>
      <c r="F105" s="149">
        <f>SCORE_H!$H$50</f>
        <v>0</v>
      </c>
      <c r="G105" s="88"/>
      <c r="H105" s="157"/>
      <c r="I105" s="88"/>
      <c r="J105" s="138"/>
      <c r="K105" s="88"/>
      <c r="L105" s="88"/>
    </row>
    <row r="106" spans="2:12" s="130" customFormat="1" ht="12" customHeight="1">
      <c r="B106" s="138">
        <f>SCORE_H!$A$29</f>
        <v>0</v>
      </c>
      <c r="C106" s="88"/>
      <c r="D106" s="144" t="str">
        <f>SCORE_H!$I$29</f>
        <v>LACOME Jean 3B427</v>
      </c>
      <c r="E106" s="88"/>
      <c r="F106" s="149"/>
      <c r="G106" s="88"/>
      <c r="H106" s="157"/>
      <c r="I106" s="88"/>
      <c r="J106" s="138"/>
      <c r="K106" s="88"/>
      <c r="L106" s="88"/>
    </row>
    <row r="107" spans="2:12" s="130" customFormat="1" ht="12" customHeight="1">
      <c r="B107" s="139" t="str">
        <f>SCORE_H!$B$29</f>
        <v>LACOME Jean 3B427</v>
      </c>
      <c r="C107" s="88"/>
      <c r="D107" s="145" t="str">
        <f>SCORE_H!$H$29</f>
        <v>  </v>
      </c>
      <c r="E107" s="88"/>
      <c r="F107" s="149"/>
      <c r="G107" s="88"/>
      <c r="H107" s="157"/>
      <c r="I107" s="88"/>
      <c r="J107" s="138"/>
      <c r="K107" s="88"/>
      <c r="L107" s="88"/>
    </row>
    <row r="108" spans="2:12" s="130" customFormat="1" ht="12" customHeight="1">
      <c r="B108" s="140"/>
      <c r="C108" s="88"/>
      <c r="D108" s="146"/>
      <c r="E108" s="88"/>
      <c r="F108" s="149" t="str">
        <f>SCORE_H!$A$80</f>
        <v> </v>
      </c>
      <c r="G108" s="88"/>
      <c r="H108" s="153" t="str">
        <f>SCORE_H!$I$80</f>
        <v>MARIEU Vincent 3A283</v>
      </c>
      <c r="I108" s="88"/>
      <c r="J108" s="138"/>
      <c r="K108" s="88"/>
      <c r="L108" s="88"/>
    </row>
    <row r="109" spans="2:12" s="130" customFormat="1" ht="12" customHeight="1">
      <c r="B109" s="137" t="str">
        <f>SCORE_H!$D$30</f>
        <v>SOLER Thomas 5B2710</v>
      </c>
      <c r="C109" s="88"/>
      <c r="D109" s="146"/>
      <c r="E109" s="88"/>
      <c r="F109" s="149"/>
      <c r="G109" s="88"/>
      <c r="H109" s="154" t="str">
        <f>SCORE_H!$H$80</f>
        <v>  </v>
      </c>
      <c r="I109" s="88"/>
      <c r="J109" s="138"/>
      <c r="K109" s="88"/>
      <c r="L109" s="88"/>
    </row>
    <row r="110" spans="2:12" s="130" customFormat="1" ht="12" customHeight="1">
      <c r="B110" s="138">
        <f>SCORE_H!$A$30</f>
        <v>0</v>
      </c>
      <c r="C110" s="88"/>
      <c r="D110" s="142" t="str">
        <f>SCORE_H!$I$30</f>
        <v>SOLER Thomas 5B2710</v>
      </c>
      <c r="E110" s="88"/>
      <c r="F110" s="149"/>
      <c r="G110" s="88"/>
      <c r="H110" s="154"/>
      <c r="I110" s="88"/>
      <c r="J110" s="138"/>
      <c r="K110" s="88"/>
      <c r="L110" s="88"/>
    </row>
    <row r="111" spans="2:12" s="130" customFormat="1" ht="12" customHeight="1">
      <c r="B111" s="139" t="str">
        <f>SCORE_H!$B$30</f>
        <v>MONTILLET Patrick 4B1140</v>
      </c>
      <c r="C111" s="88"/>
      <c r="D111" s="143" t="str">
        <f>SCORE_H!$H$30</f>
        <v>  </v>
      </c>
      <c r="E111" s="88"/>
      <c r="F111" s="149"/>
      <c r="G111" s="88"/>
      <c r="H111" s="154"/>
      <c r="I111" s="88"/>
      <c r="J111" s="138"/>
      <c r="K111" s="88"/>
      <c r="L111" s="88"/>
    </row>
    <row r="112" spans="2:12" s="130" customFormat="1" ht="12" customHeight="1">
      <c r="B112" s="140"/>
      <c r="C112" s="88"/>
      <c r="D112" s="143">
        <f>SCORE_H!$A$51</f>
        <v>0</v>
      </c>
      <c r="E112" s="88"/>
      <c r="F112" s="150" t="str">
        <f>SCORE_H!$I$51</f>
        <v>MARIEU Vincent 3A283</v>
      </c>
      <c r="G112" s="88"/>
      <c r="H112" s="154"/>
      <c r="I112" s="88"/>
      <c r="J112" s="138"/>
      <c r="K112" s="88"/>
      <c r="L112" s="88"/>
    </row>
    <row r="113" spans="2:12" s="130" customFormat="1" ht="12" customHeight="1">
      <c r="B113" s="137" t="str">
        <f>SCORE_H!$D$31</f>
        <v>  </v>
      </c>
      <c r="C113" s="88"/>
      <c r="D113" s="143"/>
      <c r="E113" s="88"/>
      <c r="F113" s="151">
        <f>SCORE_H!$H$51</f>
        <v>0</v>
      </c>
      <c r="G113" s="88"/>
      <c r="H113" s="154"/>
      <c r="I113" s="88"/>
      <c r="J113" s="138"/>
      <c r="K113" s="88"/>
      <c r="L113" s="88"/>
    </row>
    <row r="114" spans="2:12" s="130" customFormat="1" ht="12" customHeight="1">
      <c r="B114" s="138">
        <f>SCORE_H!$A$31</f>
        <v>0</v>
      </c>
      <c r="C114" s="88"/>
      <c r="D114" s="144" t="str">
        <f>SCORE_H!$I$31</f>
        <v>MARIEU Vincent 3A283</v>
      </c>
      <c r="E114" s="88"/>
      <c r="F114" s="152"/>
      <c r="G114" s="88"/>
      <c r="H114" s="154"/>
      <c r="I114" s="88"/>
      <c r="J114" s="138"/>
      <c r="K114" s="88"/>
      <c r="L114" s="88"/>
    </row>
    <row r="115" spans="2:12" s="130" customFormat="1" ht="12" customHeight="1">
      <c r="B115" s="139" t="str">
        <f>SCORE_H!$B$31</f>
        <v>MARIEU Vincent 3A283</v>
      </c>
      <c r="C115" s="88"/>
      <c r="D115" s="145" t="str">
        <f>SCORE_H!$H$31</f>
        <v>  </v>
      </c>
      <c r="E115" s="88"/>
      <c r="F115" s="152"/>
      <c r="G115" s="88"/>
      <c r="H115" s="154"/>
      <c r="I115" s="88"/>
      <c r="J115" s="138"/>
      <c r="K115" s="88"/>
      <c r="L115" s="88"/>
    </row>
    <row r="116" spans="2:12" s="130" customFormat="1" ht="12" customHeight="1">
      <c r="B116" s="140"/>
      <c r="C116" s="88"/>
      <c r="D116" s="146"/>
      <c r="E116" s="88"/>
      <c r="F116" s="152"/>
      <c r="G116" s="88"/>
      <c r="H116" s="154" t="str">
        <f>SCORE_H!$A$117</f>
        <v> </v>
      </c>
      <c r="I116" s="88"/>
      <c r="J116" s="139" t="str">
        <f>SCORE_H!$I$117</f>
        <v>HABOUZIT Damien 2A46</v>
      </c>
      <c r="K116" s="88"/>
      <c r="L116" s="88"/>
    </row>
    <row r="117" spans="2:12" s="130" customFormat="1" ht="12" customHeight="1">
      <c r="B117" s="137" t="str">
        <f>SCORE_H!$D$32</f>
        <v>VERGNE Jean Marc NC4100</v>
      </c>
      <c r="C117" s="88"/>
      <c r="D117" s="146"/>
      <c r="E117" s="88"/>
      <c r="F117" s="152"/>
      <c r="G117" s="88"/>
      <c r="H117" s="154"/>
      <c r="I117" s="88"/>
      <c r="J117" s="107" t="str">
        <f>SCORE_H!$H$117</f>
        <v>  </v>
      </c>
      <c r="K117" s="88"/>
      <c r="L117" s="88"/>
    </row>
    <row r="118" spans="2:12" s="130" customFormat="1" ht="12" customHeight="1">
      <c r="B118" s="138">
        <f>SCORE_H!$A$32</f>
        <v>0</v>
      </c>
      <c r="C118" s="88"/>
      <c r="D118" s="142" t="str">
        <f>SCORE_H!$I$32</f>
        <v>CAPDEVILLE Thierry 4A873</v>
      </c>
      <c r="E118" s="88"/>
      <c r="F118" s="152"/>
      <c r="G118" s="88"/>
      <c r="H118" s="154"/>
      <c r="I118" s="88"/>
      <c r="J118" s="88"/>
      <c r="K118" s="88"/>
      <c r="L118" s="88"/>
    </row>
    <row r="119" spans="2:12" s="130" customFormat="1" ht="12" customHeight="1">
      <c r="B119" s="139" t="str">
        <f>SCORE_H!$B$32</f>
        <v>CAPDEVILLE Thierry 4A873</v>
      </c>
      <c r="C119" s="88"/>
      <c r="D119" s="143" t="str">
        <f>SCORE_H!$H$32</f>
        <v>  </v>
      </c>
      <c r="E119" s="88"/>
      <c r="F119" s="152"/>
      <c r="G119" s="88"/>
      <c r="H119" s="154"/>
      <c r="I119" s="88"/>
      <c r="J119" s="88"/>
      <c r="K119" s="88"/>
      <c r="L119" s="88"/>
    </row>
    <row r="120" spans="2:12" s="130" customFormat="1" ht="12" customHeight="1">
      <c r="B120" s="140"/>
      <c r="C120" s="88"/>
      <c r="D120" s="143">
        <f>SCORE_H!$A$52</f>
        <v>0</v>
      </c>
      <c r="E120" s="88"/>
      <c r="F120" s="148" t="str">
        <f>SCORE_H!$I$52</f>
        <v>ROUSSEAU Franck 3D798</v>
      </c>
      <c r="G120" s="88"/>
      <c r="H120" s="154"/>
      <c r="I120" s="88"/>
      <c r="J120" s="88"/>
      <c r="K120" s="88"/>
      <c r="L120" s="88"/>
    </row>
    <row r="121" spans="2:12" s="130" customFormat="1" ht="12" customHeight="1">
      <c r="B121" s="137" t="str">
        <f>SCORE_H!$D$33</f>
        <v>  </v>
      </c>
      <c r="C121" s="88"/>
      <c r="D121" s="143"/>
      <c r="E121" s="88"/>
      <c r="F121" s="149">
        <f>SCORE_H!$H$52</f>
        <v>0</v>
      </c>
      <c r="G121" s="88"/>
      <c r="H121" s="154"/>
      <c r="I121" s="88"/>
      <c r="J121" s="88"/>
      <c r="K121" s="88"/>
      <c r="L121" s="88"/>
    </row>
    <row r="122" spans="2:12" s="130" customFormat="1" ht="12" customHeight="1">
      <c r="B122" s="138">
        <f>SCORE_H!$A$33</f>
        <v>0</v>
      </c>
      <c r="C122" s="88"/>
      <c r="D122" s="144" t="str">
        <f>SCORE_H!$I$33</f>
        <v>ROUSSEAU Franck 3D798</v>
      </c>
      <c r="E122" s="88"/>
      <c r="F122" s="149"/>
      <c r="G122" s="88"/>
      <c r="H122" s="154"/>
      <c r="I122" s="88"/>
      <c r="J122" s="88"/>
      <c r="K122" s="88"/>
      <c r="L122" s="88"/>
    </row>
    <row r="123" spans="2:12" s="130" customFormat="1" ht="12" customHeight="1">
      <c r="B123" s="139" t="str">
        <f>SCORE_H!$B$33</f>
        <v>ROUSSEAU Franck 3D798</v>
      </c>
      <c r="C123" s="88"/>
      <c r="D123" s="145" t="str">
        <f>SCORE_H!$H$33</f>
        <v>  </v>
      </c>
      <c r="E123" s="88"/>
      <c r="F123" s="149"/>
      <c r="G123" s="88"/>
      <c r="H123" s="154"/>
      <c r="I123" s="88"/>
      <c r="J123" s="88"/>
      <c r="K123" s="88"/>
      <c r="L123" s="88"/>
    </row>
    <row r="124" spans="2:12" s="130" customFormat="1" ht="12" customHeight="1">
      <c r="B124" s="140"/>
      <c r="C124" s="88"/>
      <c r="D124" s="146"/>
      <c r="E124" s="88"/>
      <c r="F124" s="149" t="str">
        <f>SCORE_H!$A$81</f>
        <v> </v>
      </c>
      <c r="G124" s="88"/>
      <c r="H124" s="154"/>
      <c r="I124" s="88"/>
      <c r="J124" s="88"/>
      <c r="K124" s="88"/>
      <c r="L124" s="88"/>
    </row>
    <row r="125" spans="2:12" s="130" customFormat="1" ht="12" customHeight="1">
      <c r="B125" s="137" t="str">
        <f>SCORE_H!$D$34</f>
        <v>MALORON Franck 4D1781</v>
      </c>
      <c r="C125" s="88"/>
      <c r="D125" s="146"/>
      <c r="E125" s="88"/>
      <c r="F125" s="149"/>
      <c r="G125" s="88"/>
      <c r="H125" s="155" t="str">
        <f>SCORE_H!$I$81</f>
        <v>HABOUZIT Damien 2A46</v>
      </c>
      <c r="I125" s="88"/>
      <c r="J125" s="88"/>
      <c r="K125" s="88"/>
      <c r="L125" s="88"/>
    </row>
    <row r="126" spans="2:12" s="130" customFormat="1" ht="12" customHeight="1">
      <c r="B126" s="138">
        <f>SCORE_H!$A$34</f>
        <v>0</v>
      </c>
      <c r="C126" s="88"/>
      <c r="D126" s="142" t="str">
        <f>SCORE_H!$I$34</f>
        <v>MALORON Franck 4D1781</v>
      </c>
      <c r="E126" s="88"/>
      <c r="F126" s="149"/>
      <c r="G126" s="88"/>
      <c r="H126" s="105" t="str">
        <f>SCORE_H!$H$81</f>
        <v>  </v>
      </c>
      <c r="I126" s="88"/>
      <c r="J126" s="88"/>
      <c r="K126" s="88"/>
      <c r="L126" s="88"/>
    </row>
    <row r="127" spans="2:12" s="130" customFormat="1" ht="12" customHeight="1">
      <c r="B127" s="139" t="str">
        <f>SCORE_H!$B$34</f>
        <v>DUFAURE Thomas 4C1444</v>
      </c>
      <c r="C127" s="88"/>
      <c r="D127" s="143" t="str">
        <f>SCORE_H!$H$34</f>
        <v>  </v>
      </c>
      <c r="E127" s="88"/>
      <c r="F127" s="149"/>
      <c r="G127" s="88"/>
      <c r="H127" s="88"/>
      <c r="I127" s="88"/>
      <c r="J127" s="88"/>
      <c r="K127" s="88"/>
      <c r="L127" s="92"/>
    </row>
    <row r="128" spans="2:12" s="130" customFormat="1" ht="12" customHeight="1">
      <c r="B128" s="140"/>
      <c r="C128" s="88"/>
      <c r="D128" s="143">
        <f>SCORE_H!$A$53</f>
        <v>0</v>
      </c>
      <c r="E128" s="88"/>
      <c r="F128" s="150" t="str">
        <f>SCORE_H!$I$53</f>
        <v>HABOUZIT Damien 2A46</v>
      </c>
      <c r="G128" s="88"/>
      <c r="H128" s="88"/>
      <c r="I128" s="88"/>
      <c r="J128" s="88"/>
      <c r="K128" s="88"/>
      <c r="L128" s="88"/>
    </row>
    <row r="129" spans="2:12" s="130" customFormat="1" ht="12" customHeight="1">
      <c r="B129" s="137" t="str">
        <f>SCORE_H!$D$35</f>
        <v>  </v>
      </c>
      <c r="C129" s="88"/>
      <c r="D129" s="143"/>
      <c r="E129" s="88"/>
      <c r="F129" s="105">
        <f>SCORE_H!$H$53</f>
        <v>0</v>
      </c>
      <c r="G129" s="88"/>
      <c r="H129" s="88"/>
      <c r="I129" s="88"/>
      <c r="J129" s="88"/>
      <c r="K129" s="88"/>
      <c r="L129" s="88"/>
    </row>
    <row r="130" spans="2:12" s="130" customFormat="1" ht="12" customHeight="1">
      <c r="B130" s="138">
        <f>SCORE_H!$A$35</f>
        <v>0</v>
      </c>
      <c r="C130" s="88"/>
      <c r="D130" s="144" t="str">
        <f>SCORE_H!$I$35</f>
        <v>HABOUZIT Damien 2A46</v>
      </c>
      <c r="E130" s="88"/>
      <c r="F130" s="88"/>
      <c r="G130" s="88"/>
      <c r="H130" s="88"/>
      <c r="I130" s="88"/>
      <c r="J130" s="120" t="e">
        <f>#REF!&amp;"  "&amp;#REF!</f>
        <v>#REF!</v>
      </c>
      <c r="K130" s="120"/>
      <c r="L130" s="120">
        <f>A65</f>
        <v>0</v>
      </c>
    </row>
    <row r="131" spans="2:12" s="130" customFormat="1" ht="12" customHeight="1">
      <c r="B131" s="139" t="str">
        <f>SCORE_H!$B$35</f>
        <v>HABOUZIT Damien 2A46</v>
      </c>
      <c r="C131" s="88"/>
      <c r="D131" s="105" t="str">
        <f>SCORE_H!$H$35</f>
        <v>  </v>
      </c>
      <c r="E131" s="88"/>
      <c r="F131" s="88"/>
      <c r="G131" s="88"/>
      <c r="H131" s="88"/>
      <c r="I131" s="88"/>
      <c r="J131" s="121"/>
      <c r="K131" s="88"/>
      <c r="L131" s="122" t="s">
        <v>247</v>
      </c>
    </row>
    <row r="132" spans="1:12" s="130" customFormat="1" ht="7.5" customHeight="1">
      <c r="A132" s="131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1:12" s="130" customFormat="1" ht="12" customHeight="1">
      <c r="A133" s="131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32"/>
    </row>
    <row r="134" spans="1:12" s="130" customFormat="1" ht="12" customHeight="1">
      <c r="A134" s="131"/>
      <c r="B134" s="96"/>
      <c r="C134" s="95"/>
      <c r="D134" s="95"/>
      <c r="E134" s="95"/>
      <c r="F134" s="97" t="s">
        <v>34</v>
      </c>
      <c r="G134" s="98"/>
      <c r="H134" s="98"/>
      <c r="I134" s="129"/>
      <c r="J134" s="129"/>
      <c r="K134" s="129"/>
      <c r="L134" s="133"/>
    </row>
    <row r="135" spans="1:12" s="130" customFormat="1" ht="12" customHeight="1">
      <c r="A135" s="131"/>
      <c r="B135" s="102" t="s">
        <v>39</v>
      </c>
      <c r="C135" s="88"/>
      <c r="D135" s="88"/>
      <c r="E135" s="88"/>
      <c r="F135" s="88"/>
      <c r="G135" s="88"/>
      <c r="H135" s="88"/>
      <c r="I135" s="129"/>
      <c r="J135" s="129"/>
      <c r="K135" s="129"/>
      <c r="L135" s="129"/>
    </row>
    <row r="136" spans="1:12" s="130" customFormat="1" ht="12" customHeight="1">
      <c r="A136" s="131"/>
      <c r="B136" s="88"/>
      <c r="C136" s="88"/>
      <c r="D136" s="88"/>
      <c r="E136" s="88"/>
      <c r="F136" s="88"/>
      <c r="G136" s="88"/>
      <c r="H136" s="88"/>
      <c r="I136" s="129"/>
      <c r="J136" s="129"/>
      <c r="K136" s="129"/>
      <c r="L136" s="129"/>
    </row>
    <row r="137" spans="1:12" s="130" customFormat="1" ht="12" customHeight="1">
      <c r="A137" s="131"/>
      <c r="B137" s="137" t="str">
        <f>SCORE_H!$B$229</f>
        <v>HABOUZIT Damien 2A46</v>
      </c>
      <c r="C137" s="88"/>
      <c r="D137" s="88"/>
      <c r="E137" s="88"/>
      <c r="F137" s="88"/>
      <c r="G137" s="88"/>
      <c r="H137" s="88"/>
      <c r="I137" s="129"/>
      <c r="J137" s="134"/>
      <c r="K137" s="134"/>
      <c r="L137" s="134"/>
    </row>
    <row r="138" spans="1:12" s="130" customFormat="1" ht="12" customHeight="1">
      <c r="A138" s="131"/>
      <c r="B138" s="138">
        <f>SCORE_H!A229</f>
        <v>0</v>
      </c>
      <c r="C138" s="88"/>
      <c r="D138" s="88" t="str">
        <f>SCORE_H!$I$229</f>
        <v>HABOUZIT Damien 2A46</v>
      </c>
      <c r="E138" s="88"/>
      <c r="F138" s="88"/>
      <c r="G138" s="88"/>
      <c r="H138" s="88"/>
      <c r="I138" s="129"/>
      <c r="J138" s="135"/>
      <c r="K138" s="129"/>
      <c r="L138" s="136"/>
    </row>
    <row r="139" spans="1:12" ht="12" customHeight="1">
      <c r="A139" s="123"/>
      <c r="B139" s="139" t="str">
        <f>SCORE_H!$D$229</f>
        <v>COTELO Aurélien 2D190</v>
      </c>
      <c r="D139" s="88" t="str">
        <f>SCORE_H!$H$229</f>
        <v>  </v>
      </c>
      <c r="I139" s="105"/>
      <c r="J139" s="105"/>
      <c r="K139" s="105"/>
      <c r="L139" s="105"/>
    </row>
    <row r="140" spans="1:12" ht="12" customHeight="1">
      <c r="A140" s="123"/>
      <c r="B140" s="105"/>
      <c r="D140" s="92" t="s">
        <v>45</v>
      </c>
      <c r="I140" s="105"/>
      <c r="J140" s="105"/>
      <c r="K140" s="105"/>
      <c r="L140" s="105"/>
    </row>
    <row r="141" spans="1:12" ht="12" customHeight="1">
      <c r="A141" s="123"/>
      <c r="D141" s="92"/>
      <c r="I141" s="105"/>
      <c r="J141" s="105"/>
      <c r="K141" s="105"/>
      <c r="L141" s="105"/>
    </row>
    <row r="142" spans="1:12" ht="12" customHeight="1">
      <c r="A142" s="123"/>
      <c r="B142" s="102" t="s">
        <v>47</v>
      </c>
      <c r="I142" s="105"/>
      <c r="J142" s="105"/>
      <c r="K142" s="105"/>
      <c r="L142" s="105"/>
    </row>
    <row r="143" spans="1:12" ht="12" customHeight="1">
      <c r="A143" s="123"/>
      <c r="I143" s="105"/>
      <c r="J143" s="105"/>
      <c r="K143" s="105"/>
      <c r="L143" s="105"/>
    </row>
    <row r="144" spans="1:12" ht="12" customHeight="1">
      <c r="A144" s="123"/>
      <c r="B144" s="153" t="str">
        <f>SCORE_H!$B$166</f>
        <v>ARDOUIN Philippe 4A928</v>
      </c>
      <c r="I144" s="105"/>
      <c r="J144" s="105"/>
      <c r="K144" s="105"/>
      <c r="L144" s="105"/>
    </row>
    <row r="145" spans="1:12" ht="12" customHeight="1">
      <c r="A145" s="123"/>
      <c r="B145" s="154">
        <f>SCORE_H!$A$166</f>
        <v>0</v>
      </c>
      <c r="D145" s="153" t="str">
        <f>SCORE_H!$I$166</f>
        <v>BARANDIARAN Hervé 3A367</v>
      </c>
      <c r="I145" s="105"/>
      <c r="J145" s="105"/>
      <c r="K145" s="105"/>
      <c r="L145" s="105"/>
    </row>
    <row r="146" spans="1:12" ht="12" customHeight="1">
      <c r="A146" s="123"/>
      <c r="B146" s="155" t="str">
        <f>SCORE_H!$D$166</f>
        <v>BARANDIARAN Hervé 3A367</v>
      </c>
      <c r="D146" s="154" t="str">
        <f>SCORE_H!$H$166</f>
        <v>  </v>
      </c>
      <c r="I146" s="105"/>
      <c r="J146" s="105"/>
      <c r="K146" s="105"/>
      <c r="L146" s="105"/>
    </row>
    <row r="147" spans="1:12" ht="12" customHeight="1">
      <c r="A147" s="123"/>
      <c r="B147" s="157"/>
      <c r="D147" s="154">
        <f>SCORE_H!$A$232</f>
        <v>0</v>
      </c>
      <c r="F147" s="88" t="str">
        <f>SCORE_H!$I$232</f>
        <v>BARANDIARAN Hervé 3A367</v>
      </c>
      <c r="I147" s="105"/>
      <c r="J147" s="105"/>
      <c r="K147" s="105"/>
      <c r="L147" s="105"/>
    </row>
    <row r="148" spans="1:12" ht="12" customHeight="1">
      <c r="A148" s="123"/>
      <c r="B148" s="153" t="str">
        <f>SCORE_H!$B$167</f>
        <v>GARCIA Richard 2D254</v>
      </c>
      <c r="D148" s="154"/>
      <c r="F148" s="88" t="str">
        <f>SCORE_H!$H$232</f>
        <v>  </v>
      </c>
      <c r="I148" s="105"/>
      <c r="J148" s="105"/>
      <c r="K148" s="105"/>
      <c r="L148" s="105"/>
    </row>
    <row r="149" spans="1:12" ht="12" customHeight="1">
      <c r="A149" s="123"/>
      <c r="B149" s="154">
        <f>SCORE_H!$A$167</f>
        <v>0</v>
      </c>
      <c r="D149" s="155" t="str">
        <f>SCORE_H!$I$167</f>
        <v>MARIEU Vincent 3A283</v>
      </c>
      <c r="F149" s="106" t="s">
        <v>51</v>
      </c>
      <c r="I149" s="105"/>
      <c r="J149" s="105"/>
      <c r="K149" s="105"/>
      <c r="L149" s="105"/>
    </row>
    <row r="150" spans="1:12" ht="12" customHeight="1">
      <c r="A150" s="123"/>
      <c r="B150" s="155" t="str">
        <f>SCORE_H!$D$167</f>
        <v>MARIEU Vincent 3A283</v>
      </c>
      <c r="D150" s="105" t="str">
        <f>SCORE_H!$H$167</f>
        <v>  </v>
      </c>
      <c r="I150" s="105"/>
      <c r="J150" s="105"/>
      <c r="K150" s="105"/>
      <c r="L150" s="105"/>
    </row>
    <row r="151" spans="1:12" ht="12" customHeight="1">
      <c r="A151" s="123"/>
      <c r="B151" s="105"/>
      <c r="D151" s="105"/>
      <c r="I151" s="105"/>
      <c r="J151" s="105"/>
      <c r="K151" s="105"/>
      <c r="L151" s="105"/>
    </row>
    <row r="152" spans="1:12" ht="12" customHeight="1">
      <c r="A152" s="123"/>
      <c r="B152" s="102" t="s">
        <v>53</v>
      </c>
      <c r="I152" s="105"/>
      <c r="J152" s="105"/>
      <c r="K152" s="105"/>
      <c r="L152" s="105"/>
    </row>
    <row r="153" spans="1:12" ht="12" customHeight="1">
      <c r="A153" s="123"/>
      <c r="I153" s="105"/>
      <c r="J153" s="105"/>
      <c r="K153" s="105"/>
      <c r="L153" s="105"/>
    </row>
    <row r="154" spans="1:12" ht="12" customHeight="1">
      <c r="A154" s="123"/>
      <c r="B154" s="153" t="str">
        <f>SCORE_H!$K$166</f>
        <v>ARDOUIN Philippe 4A928</v>
      </c>
      <c r="I154" s="105"/>
      <c r="J154" s="105"/>
      <c r="K154" s="105"/>
      <c r="L154" s="105"/>
    </row>
    <row r="155" spans="1:12" ht="12" customHeight="1">
      <c r="A155" s="123"/>
      <c r="B155" s="154">
        <f>SCORE_H!$A$235</f>
        <v>0</v>
      </c>
      <c r="D155" s="88" t="str">
        <f>SCORE_H!$I$235</f>
        <v>ARDOUIN Philippe 4A928</v>
      </c>
      <c r="I155" s="105"/>
      <c r="J155" s="105"/>
      <c r="K155" s="105"/>
      <c r="L155" s="105"/>
    </row>
    <row r="156" spans="1:12" ht="12" customHeight="1">
      <c r="A156" s="123"/>
      <c r="B156" s="155" t="str">
        <f>SCORE_H!$K$167</f>
        <v>GARCIA Richard 2D254</v>
      </c>
      <c r="D156" s="88" t="str">
        <f>SCORE_H!$H$235</f>
        <v>  </v>
      </c>
      <c r="I156" s="105"/>
      <c r="J156" s="105"/>
      <c r="K156" s="105"/>
      <c r="L156" s="105"/>
    </row>
    <row r="157" spans="1:12" ht="12" customHeight="1">
      <c r="A157" s="123"/>
      <c r="D157" s="92"/>
      <c r="I157" s="105"/>
      <c r="J157" s="105"/>
      <c r="K157" s="105"/>
      <c r="L157" s="105"/>
    </row>
    <row r="158" ht="12" customHeight="1">
      <c r="B158" s="102" t="s">
        <v>59</v>
      </c>
    </row>
    <row r="160" ht="12" customHeight="1">
      <c r="B160" s="148" t="str">
        <f>SCORE_H!$B$120</f>
        <v>OLIVIER Nicolas 3B398</v>
      </c>
    </row>
    <row r="161" spans="2:4" ht="12" customHeight="1">
      <c r="B161" s="149" t="str">
        <f>SCORE_H!$A$120</f>
        <v> </v>
      </c>
      <c r="D161" s="148" t="str">
        <f>SCORE_H!$I$120</f>
        <v>OLIVIER Nicolas 3B398</v>
      </c>
    </row>
    <row r="162" spans="2:4" ht="12" customHeight="1">
      <c r="B162" s="150" t="str">
        <f>SCORE_H!$D$120</f>
        <v>GABORIEAU Christophe 3D809</v>
      </c>
      <c r="D162" s="149" t="str">
        <f>SCORE_H!$H$120</f>
        <v>  </v>
      </c>
    </row>
    <row r="163" spans="2:6" ht="12" customHeight="1">
      <c r="B163" s="152"/>
      <c r="D163" s="149">
        <f>SCORE_H!$A$170</f>
        <v>0</v>
      </c>
      <c r="F163" s="148" t="str">
        <f>SCORE_H!$I$170</f>
        <v>OUTTERS Stanislas 3C612</v>
      </c>
    </row>
    <row r="164" spans="2:6" ht="12" customHeight="1">
      <c r="B164" s="148" t="str">
        <f>SCORE_H!$B$121</f>
        <v>GRAMOND Julien 2D192</v>
      </c>
      <c r="D164" s="149"/>
      <c r="F164" s="149" t="str">
        <f>SCORE_H!$H$170</f>
        <v>  </v>
      </c>
    </row>
    <row r="165" spans="2:6" ht="12" customHeight="1">
      <c r="B165" s="149" t="str">
        <f>SCORE_H!$A$121</f>
        <v> </v>
      </c>
      <c r="D165" s="150" t="str">
        <f>SCORE_H!$I$121</f>
        <v>OUTTERS Stanislas 3C612</v>
      </c>
      <c r="F165" s="149"/>
    </row>
    <row r="166" spans="2:6" ht="12" customHeight="1">
      <c r="B166" s="150" t="str">
        <f>SCORE_H!$D$121</f>
        <v>OUTTERS Stanislas 3C612</v>
      </c>
      <c r="D166" s="151" t="str">
        <f>SCORE_H!$H$121</f>
        <v>  </v>
      </c>
      <c r="F166" s="149"/>
    </row>
    <row r="167" spans="2:8" ht="12" customHeight="1">
      <c r="B167" s="152"/>
      <c r="D167" s="152"/>
      <c r="F167" s="149">
        <f>SCORE_H!$A$238</f>
        <v>0</v>
      </c>
      <c r="H167" s="88" t="str">
        <f>SCORE_H!$I$238</f>
        <v>LACOME Jean 3B427</v>
      </c>
    </row>
    <row r="168" spans="2:8" ht="12" customHeight="1">
      <c r="B168" s="148" t="str">
        <f>SCORE_H!$B$122</f>
        <v>LARDJANE Naël 3C576</v>
      </c>
      <c r="D168" s="152"/>
      <c r="F168" s="149"/>
      <c r="H168" s="88" t="str">
        <f>SCORE_H!$H$238</f>
        <v>  </v>
      </c>
    </row>
    <row r="169" spans="2:8" ht="12" customHeight="1">
      <c r="B169" s="149" t="str">
        <f>SCORE_H!$A$122</f>
        <v> </v>
      </c>
      <c r="D169" s="148" t="str">
        <f>SCORE_H!$I$122</f>
        <v>BOUDY Mathieu 4A899</v>
      </c>
      <c r="F169" s="149"/>
      <c r="H169" s="106" t="s">
        <v>67</v>
      </c>
    </row>
    <row r="170" spans="2:6" ht="12" customHeight="1">
      <c r="B170" s="150" t="str">
        <f>SCORE_H!$D$122</f>
        <v>BOUDY Mathieu 4A899</v>
      </c>
      <c r="D170" s="149" t="str">
        <f>SCORE_H!$H$122</f>
        <v>  </v>
      </c>
      <c r="F170" s="149"/>
    </row>
    <row r="171" spans="2:12" ht="12" customHeight="1">
      <c r="B171" s="152"/>
      <c r="D171" s="149">
        <f>SCORE_H!$A$171</f>
        <v>0</v>
      </c>
      <c r="F171" s="150" t="str">
        <f>SCORE_H!$I$171</f>
        <v>LACOME Jean 3B427</v>
      </c>
      <c r="K171" s="89"/>
      <c r="L171" s="89"/>
    </row>
    <row r="172" spans="2:6" ht="12" customHeight="1">
      <c r="B172" s="148" t="str">
        <f>SCORE_H!$B$123</f>
        <v>LACOME Jean 3B427</v>
      </c>
      <c r="D172" s="149"/>
      <c r="F172" s="105" t="str">
        <f>SCORE_H!$H$171</f>
        <v>  </v>
      </c>
    </row>
    <row r="173" spans="2:4" ht="12" customHeight="1">
      <c r="B173" s="149" t="str">
        <f>SCORE_H!$A$123</f>
        <v> </v>
      </c>
      <c r="D173" s="150" t="str">
        <f>SCORE_H!$I$123</f>
        <v>LACOME Jean 3B427</v>
      </c>
    </row>
    <row r="174" spans="2:4" ht="12" customHeight="1">
      <c r="B174" s="150" t="str">
        <f>SCORE_H!$D$123</f>
        <v>ROUSSEAU Franck 3D798</v>
      </c>
      <c r="D174" s="105" t="str">
        <f>SCORE_H!$H$123</f>
        <v>  </v>
      </c>
    </row>
    <row r="175" spans="2:4" ht="12" customHeight="1">
      <c r="B175" s="105"/>
      <c r="D175" s="105"/>
    </row>
    <row r="176" spans="2:4" ht="12" customHeight="1">
      <c r="B176" s="102" t="s">
        <v>74</v>
      </c>
      <c r="D176" s="105"/>
    </row>
    <row r="178" ht="12" customHeight="1">
      <c r="B178" s="148" t="str">
        <f>SCORE_H!$K$170</f>
        <v>OLIVIER Nicolas 3B398</v>
      </c>
    </row>
    <row r="179" spans="2:4" ht="12" customHeight="1">
      <c r="B179" s="149">
        <f>SCORE_H!$A$241</f>
        <v>0</v>
      </c>
      <c r="D179" s="88" t="str">
        <f>SCORE_H!$I$241</f>
        <v>BOUDY Mathieu 4A899</v>
      </c>
    </row>
    <row r="180" spans="2:4" ht="12" customHeight="1">
      <c r="B180" s="150" t="str">
        <f>SCORE_H!$K$171</f>
        <v>BOUDY Mathieu 4A899</v>
      </c>
      <c r="D180" s="88" t="str">
        <f>SCORE_H!$H$241</f>
        <v>  </v>
      </c>
    </row>
    <row r="181" ht="12" customHeight="1">
      <c r="B181" s="105"/>
    </row>
    <row r="182" ht="12" customHeight="1">
      <c r="B182" s="102" t="s">
        <v>77</v>
      </c>
    </row>
    <row r="183" ht="12" customHeight="1">
      <c r="D183" s="92"/>
    </row>
    <row r="184" ht="12" customHeight="1">
      <c r="B184" s="148" t="str">
        <f>SCORE_H!$B$174</f>
        <v>GRAMOND Julien 2D192</v>
      </c>
    </row>
    <row r="185" spans="2:4" ht="12" customHeight="1">
      <c r="B185" s="149">
        <f>SCORE_H!$A$174</f>
        <v>0</v>
      </c>
      <c r="D185" s="148" t="str">
        <f>SCORE_H!$I$174</f>
        <v>GRAMOND Julien 2D192</v>
      </c>
    </row>
    <row r="186" spans="2:4" ht="12" customHeight="1">
      <c r="B186" s="150" t="str">
        <f>SCORE_H!$D$174</f>
        <v>GABORIEAU Christophe 3D809</v>
      </c>
      <c r="D186" s="149" t="str">
        <f>SCORE_H!$H$174</f>
        <v>  </v>
      </c>
    </row>
    <row r="187" spans="2:8" ht="12" customHeight="1">
      <c r="B187" s="152"/>
      <c r="D187" s="149">
        <f>SCORE_H!$A$244</f>
        <v>0</v>
      </c>
      <c r="F187" s="88" t="str">
        <f>SCORE_H!$I$244</f>
        <v>GRAMOND Julien 2D192</v>
      </c>
      <c r="H187" s="92" t="s">
        <v>83</v>
      </c>
    </row>
    <row r="188" spans="2:6" ht="12" customHeight="1">
      <c r="B188" s="148" t="str">
        <f>SCORE_H!$B$175</f>
        <v>LARDJANE Naël 3C576</v>
      </c>
      <c r="D188" s="149"/>
      <c r="F188" s="88" t="str">
        <f>SCORE_H!$H$244</f>
        <v>  </v>
      </c>
    </row>
    <row r="189" spans="2:4" ht="12" customHeight="1">
      <c r="B189" s="149">
        <f>SCORE_H!$A$175</f>
        <v>0</v>
      </c>
      <c r="D189" s="150" t="str">
        <f>SCORE_H!$I$175</f>
        <v>ROUSSEAU Franck 3D798</v>
      </c>
    </row>
    <row r="190" spans="2:4" ht="12" customHeight="1">
      <c r="B190" s="150" t="str">
        <f>SCORE_H!$D$175</f>
        <v>ROUSSEAU Franck 3D798</v>
      </c>
      <c r="D190" s="105" t="str">
        <f>SCORE_H!$H$175</f>
        <v>  </v>
      </c>
    </row>
    <row r="191" spans="2:4" ht="12" customHeight="1">
      <c r="B191" s="105"/>
      <c r="D191" s="105"/>
    </row>
    <row r="192" spans="2:4" ht="12" customHeight="1">
      <c r="B192" s="102" t="s">
        <v>85</v>
      </c>
      <c r="D192" s="105"/>
    </row>
    <row r="194" ht="12" customHeight="1">
      <c r="B194" s="148" t="str">
        <f>SCORE_H!$B$247</f>
        <v>LARDJANE Naël 3C576</v>
      </c>
    </row>
    <row r="195" spans="2:6" ht="12" customHeight="1">
      <c r="B195" s="149">
        <f>SCORE_H!$A$247</f>
        <v>0</v>
      </c>
      <c r="D195" s="88" t="str">
        <f>SCORE_H!$I$247</f>
        <v>GABORIEAU Christophe 3D809</v>
      </c>
      <c r="F195" s="92"/>
    </row>
    <row r="196" spans="2:4" ht="12" customHeight="1">
      <c r="B196" s="150" t="str">
        <f>SCORE_H!$D$247</f>
        <v>GABORIEAU Christophe 3D809</v>
      </c>
      <c r="D196" s="88" t="str">
        <f>SCORE_H!$H$247</f>
        <v>  </v>
      </c>
    </row>
    <row r="199" spans="2:10" ht="12" customHeight="1">
      <c r="B199" s="95"/>
      <c r="C199" s="95"/>
      <c r="D199" s="95"/>
      <c r="E199" s="99"/>
      <c r="F199" s="97" t="s">
        <v>241</v>
      </c>
      <c r="G199" s="98"/>
      <c r="H199" s="98"/>
      <c r="I199" s="98"/>
      <c r="J199" s="100"/>
    </row>
    <row r="200" spans="2:10" ht="12" customHeight="1">
      <c r="B200" s="102" t="s">
        <v>40</v>
      </c>
      <c r="D200" s="92"/>
      <c r="J200" s="92"/>
    </row>
    <row r="202" ht="12" customHeight="1">
      <c r="B202" s="142" t="str">
        <f>SCORE_H!$B$84</f>
        <v>AUDUC Florian 3D853</v>
      </c>
    </row>
    <row r="203" spans="2:4" ht="12" customHeight="1">
      <c r="B203" s="143">
        <f>SCORE_H!$A$84</f>
        <v>0</v>
      </c>
      <c r="D203" s="142" t="str">
        <f>SCORE_H!$I$84</f>
        <v>AUDUC Florian 3D853</v>
      </c>
    </row>
    <row r="204" spans="2:4" ht="12" customHeight="1">
      <c r="B204" s="144" t="str">
        <f>SCORE_H!$D$84</f>
        <v>MARCHESSEAU Brice 4D1654</v>
      </c>
      <c r="D204" s="143" t="str">
        <f>SCORE_H!$H$84</f>
        <v>  </v>
      </c>
    </row>
    <row r="205" spans="2:6" ht="12" customHeight="1">
      <c r="B205" s="146"/>
      <c r="D205" s="143">
        <f>SCORE_H!$A$126</f>
        <v>0</v>
      </c>
      <c r="F205" s="142" t="str">
        <f>SCORE_H!$I$126</f>
        <v>SCHRANTZ Jean Baptiste 4A1078</v>
      </c>
    </row>
    <row r="206" spans="2:6" ht="12" customHeight="1">
      <c r="B206" s="142" t="str">
        <f>SCORE_H!$B$85</f>
        <v>SCHRANTZ Jean Baptiste 4A1078</v>
      </c>
      <c r="D206" s="143"/>
      <c r="F206" s="143" t="str">
        <f>SCORE_H!$H$126</f>
        <v>  </v>
      </c>
    </row>
    <row r="207" spans="2:6" ht="12" customHeight="1">
      <c r="B207" s="143">
        <f>SCORE_H!$A$85</f>
        <v>0</v>
      </c>
      <c r="D207" s="144" t="str">
        <f>SCORE_H!$I$85</f>
        <v>SCHRANTZ Jean Baptiste 4A1078</v>
      </c>
      <c r="F207" s="143"/>
    </row>
    <row r="208" spans="2:6" ht="12" customHeight="1">
      <c r="B208" s="144" t="str">
        <f>SCORE_H!$D$85</f>
        <v>VIAUD Maxime 4B1090</v>
      </c>
      <c r="D208" s="145" t="str">
        <f>SCORE_H!$H$85</f>
        <v>  </v>
      </c>
      <c r="F208" s="143"/>
    </row>
    <row r="209" spans="2:8" ht="12" customHeight="1">
      <c r="B209" s="146"/>
      <c r="D209" s="146"/>
      <c r="F209" s="143">
        <f>SCORE_H!$A$178</f>
        <v>0</v>
      </c>
      <c r="H209" s="142" t="str">
        <f>SCORE_H!$I$178</f>
        <v>SCHRANTZ Jean Baptiste 4A1078</v>
      </c>
    </row>
    <row r="210" spans="2:8" ht="12" customHeight="1">
      <c r="B210" s="142" t="str">
        <f>SCORE_H!$B$86</f>
        <v>LESCOMBES Jèrôme 4A901</v>
      </c>
      <c r="D210" s="146"/>
      <c r="F210" s="143"/>
      <c r="H210" s="143" t="str">
        <f>SCORE_H!$H$178</f>
        <v>  </v>
      </c>
    </row>
    <row r="211" spans="2:8" ht="12" customHeight="1">
      <c r="B211" s="143">
        <f>SCORE_H!$A$86</f>
        <v>0</v>
      </c>
      <c r="D211" s="142" t="str">
        <f>SCORE_H!$I$86</f>
        <v>SEGURA Julien 4B1283</v>
      </c>
      <c r="F211" s="143"/>
      <c r="H211" s="143"/>
    </row>
    <row r="212" spans="2:8" ht="12" customHeight="1">
      <c r="B212" s="144" t="str">
        <f>SCORE_H!$D$86</f>
        <v>SEGURA Julien 4B1283</v>
      </c>
      <c r="D212" s="143" t="str">
        <f>SCORE_H!$H$86</f>
        <v>  </v>
      </c>
      <c r="F212" s="143"/>
      <c r="H212" s="143"/>
    </row>
    <row r="213" spans="2:8" ht="12" customHeight="1">
      <c r="B213" s="146"/>
      <c r="D213" s="143">
        <f>SCORE_H!$A$127</f>
        <v>0</v>
      </c>
      <c r="F213" s="144" t="str">
        <f>SCORE_H!$I$127</f>
        <v>GUILBAUD Bruno 3C607</v>
      </c>
      <c r="H213" s="143"/>
    </row>
    <row r="214" spans="2:8" ht="12" customHeight="1">
      <c r="B214" s="142" t="str">
        <f>SCORE_H!$B$87</f>
        <v>GUILBAUD Bruno 3C607</v>
      </c>
      <c r="D214" s="143"/>
      <c r="F214" s="145" t="str">
        <f>SCORE_H!$H$127</f>
        <v>  </v>
      </c>
      <c r="H214" s="143"/>
    </row>
    <row r="215" spans="2:8" ht="12" customHeight="1">
      <c r="B215" s="143">
        <f>SCORE_H!$A$87</f>
        <v>0</v>
      </c>
      <c r="D215" s="144" t="str">
        <f>SCORE_H!$I$87</f>
        <v>GUILBAUD Bruno 3C607</v>
      </c>
      <c r="F215" s="146"/>
      <c r="H215" s="143"/>
    </row>
    <row r="216" spans="2:8" ht="12" customHeight="1">
      <c r="B216" s="144" t="str">
        <f>SCORE_H!$D$87</f>
        <v>GUILLOU Hervé 4B1236</v>
      </c>
      <c r="D216" s="145" t="str">
        <f>SCORE_H!$H$87</f>
        <v>  </v>
      </c>
      <c r="F216" s="146"/>
      <c r="H216" s="143"/>
    </row>
    <row r="217" spans="2:10" ht="12" customHeight="1">
      <c r="B217" s="146"/>
      <c r="D217" s="146"/>
      <c r="F217" s="146"/>
      <c r="H217" s="143">
        <f>SCORE_H!$A$250</f>
        <v>0</v>
      </c>
      <c r="J217" s="88" t="str">
        <f>SCORE_H!$I$250</f>
        <v>KOBS Jonathan 4B1177</v>
      </c>
    </row>
    <row r="218" spans="2:10" ht="12" customHeight="1">
      <c r="B218" s="142" t="str">
        <f>SCORE_H!$B$88</f>
        <v>SINTES Laurent 4A983</v>
      </c>
      <c r="D218" s="146"/>
      <c r="F218" s="146"/>
      <c r="H218" s="143"/>
      <c r="J218" s="88" t="str">
        <f>SCORE_H!$H$250</f>
        <v>  </v>
      </c>
    </row>
    <row r="219" spans="2:10" ht="12" customHeight="1">
      <c r="B219" s="143">
        <f>SCORE_H!$A$88</f>
        <v>0</v>
      </c>
      <c r="D219" s="142" t="str">
        <f>SCORE_H!$I$88</f>
        <v>KOBS Jonathan 4B1177</v>
      </c>
      <c r="F219" s="146"/>
      <c r="H219" s="143"/>
      <c r="J219" s="106" t="s">
        <v>56</v>
      </c>
    </row>
    <row r="220" spans="2:8" ht="12" customHeight="1">
      <c r="B220" s="144" t="str">
        <f>SCORE_H!$D$88</f>
        <v>KOBS Jonathan 4B1177</v>
      </c>
      <c r="D220" s="143" t="str">
        <f>SCORE_H!$H$88</f>
        <v>  </v>
      </c>
      <c r="F220" s="146"/>
      <c r="H220" s="143"/>
    </row>
    <row r="221" spans="2:8" ht="12" customHeight="1">
      <c r="B221" s="146"/>
      <c r="D221" s="143">
        <f>SCORE_H!$A$128</f>
        <v>0</v>
      </c>
      <c r="F221" s="142" t="str">
        <f>SCORE_H!$I$128</f>
        <v>KOBS Jonathan 4B1177</v>
      </c>
      <c r="H221" s="143"/>
    </row>
    <row r="222" spans="2:8" ht="12" customHeight="1">
      <c r="B222" s="142" t="str">
        <f>SCORE_H!$B$89</f>
        <v>HERAUD Antoine 3D687</v>
      </c>
      <c r="D222" s="143"/>
      <c r="F222" s="143" t="str">
        <f>SCORE_H!$H$128</f>
        <v>  </v>
      </c>
      <c r="H222" s="143"/>
    </row>
    <row r="223" spans="2:8" ht="12" customHeight="1">
      <c r="B223" s="143">
        <f>SCORE_H!$A$89</f>
        <v>0</v>
      </c>
      <c r="D223" s="144" t="str">
        <f>SCORE_H!$I$89</f>
        <v>MEDAN Philippe 4D1783</v>
      </c>
      <c r="F223" s="143"/>
      <c r="H223" s="143"/>
    </row>
    <row r="224" spans="2:8" ht="12" customHeight="1">
      <c r="B224" s="144" t="str">
        <f>SCORE_H!$D$89</f>
        <v>MEDAN Philippe 4D1783</v>
      </c>
      <c r="D224" s="145" t="str">
        <f>SCORE_H!$H$89</f>
        <v>  </v>
      </c>
      <c r="F224" s="143"/>
      <c r="H224" s="143"/>
    </row>
    <row r="225" spans="2:8" ht="12" customHeight="1">
      <c r="B225" s="146"/>
      <c r="D225" s="146"/>
      <c r="F225" s="143">
        <f>SCORE_H!$A$179</f>
        <v>0</v>
      </c>
      <c r="H225" s="144" t="str">
        <f>SCORE_H!$I$179</f>
        <v>KOBS Jonathan 4B1177</v>
      </c>
    </row>
    <row r="226" spans="2:8" ht="12" customHeight="1">
      <c r="B226" s="142" t="str">
        <f>SCORE_H!$B$90</f>
        <v>RAMOND Thierry 4A1075</v>
      </c>
      <c r="D226" s="146"/>
      <c r="F226" s="143"/>
      <c r="H226" s="105" t="str">
        <f>SCORE_H!$H$179</f>
        <v>  </v>
      </c>
    </row>
    <row r="227" spans="2:6" ht="12" customHeight="1">
      <c r="B227" s="143">
        <f>SCORE_H!$A$90</f>
        <v>0</v>
      </c>
      <c r="D227" s="142" t="str">
        <f>SCORE_H!$I$90</f>
        <v>RAMOND Thierry 4A1075</v>
      </c>
      <c r="F227" s="143"/>
    </row>
    <row r="228" spans="2:6" ht="12" customHeight="1">
      <c r="B228" s="144" t="str">
        <f>SCORE_H!$D$90</f>
        <v>SOLER Thomas 5B2710</v>
      </c>
      <c r="D228" s="143" t="str">
        <f>SCORE_H!$H$90</f>
        <v>  </v>
      </c>
      <c r="F228" s="143"/>
    </row>
    <row r="229" spans="2:6" ht="12" customHeight="1">
      <c r="B229" s="146"/>
      <c r="D229" s="143">
        <f>SCORE_H!$A$129</f>
        <v>0</v>
      </c>
      <c r="F229" s="144" t="str">
        <f>SCORE_H!$I$129</f>
        <v>CAPDEVILLE Thierry 4A873</v>
      </c>
    </row>
    <row r="230" spans="2:6" ht="12" customHeight="1">
      <c r="B230" s="142" t="str">
        <f>SCORE_H!$B$91</f>
        <v>CAPDEVILLE Thierry 4A873</v>
      </c>
      <c r="D230" s="143"/>
      <c r="F230" s="105" t="str">
        <f>SCORE_H!$H$129</f>
        <v>  </v>
      </c>
    </row>
    <row r="231" spans="2:4" ht="12" customHeight="1">
      <c r="B231" s="143">
        <f>SCORE_H!$A$91</f>
        <v>0</v>
      </c>
      <c r="D231" s="144" t="str">
        <f>SCORE_H!$I$91</f>
        <v>CAPDEVILLE Thierry 4A873</v>
      </c>
    </row>
    <row r="232" spans="2:4" ht="12" customHeight="1">
      <c r="B232" s="144" t="str">
        <f>SCORE_H!$D$91</f>
        <v>MALORON Franck 4D1781</v>
      </c>
      <c r="D232" s="105" t="str">
        <f>SCORE_H!$H$91</f>
        <v>  </v>
      </c>
    </row>
    <row r="233" spans="2:4" ht="12" customHeight="1">
      <c r="B233" s="105"/>
      <c r="D233" s="105"/>
    </row>
    <row r="234" spans="2:4" ht="12" customHeight="1">
      <c r="B234" s="102" t="s">
        <v>68</v>
      </c>
      <c r="D234" s="105"/>
    </row>
    <row r="236" ht="12" customHeight="1">
      <c r="B236" s="142" t="str">
        <f>SCORE_H!$B$253</f>
        <v>CAPDEVILLE Thierry 4A873</v>
      </c>
    </row>
    <row r="237" spans="2:4" ht="12" customHeight="1">
      <c r="B237" s="143">
        <f>SCORE_H!$A$253</f>
        <v>0</v>
      </c>
      <c r="D237" s="88" t="str">
        <f>SCORE_H!$I$253</f>
        <v>GUILBAUD Bruno 3C607</v>
      </c>
    </row>
    <row r="238" spans="2:4" ht="12" customHeight="1">
      <c r="B238" s="144" t="str">
        <f>SCORE_H!$D$253</f>
        <v>GUILBAUD Bruno 3C607</v>
      </c>
      <c r="D238" s="88" t="str">
        <f>SCORE_H!$H$253</f>
        <v>  </v>
      </c>
    </row>
    <row r="239" spans="2:4" ht="12" customHeight="1">
      <c r="B239" s="105"/>
      <c r="D239" s="92"/>
    </row>
    <row r="240" spans="2:4" ht="12" customHeight="1">
      <c r="B240" s="102" t="s">
        <v>73</v>
      </c>
      <c r="D240" s="92"/>
    </row>
    <row r="241" spans="2:4" ht="12" customHeight="1">
      <c r="B241" s="102"/>
      <c r="D241" s="92"/>
    </row>
    <row r="242" ht="12" customHeight="1">
      <c r="B242" s="142" t="str">
        <f>SCORE_H!$B$182</f>
        <v>SEGURA Julien 4B1283</v>
      </c>
    </row>
    <row r="243" ht="12" customHeight="1">
      <c r="B243" s="143">
        <f>SCORE_H!$A$182</f>
        <v>0</v>
      </c>
    </row>
    <row r="244" spans="2:4" ht="12" customHeight="1">
      <c r="B244" s="144" t="str">
        <f>SCORE_H!$D$182</f>
        <v>AUDUC Florian 3D853</v>
      </c>
      <c r="D244" s="142" t="str">
        <f>SCORE_H!$I$182</f>
        <v>AUDUC Florian 3D853</v>
      </c>
    </row>
    <row r="245" spans="2:4" ht="12" customHeight="1">
      <c r="B245" s="146"/>
      <c r="D245" s="143" t="str">
        <f>SCORE_H!$H$182</f>
        <v>  </v>
      </c>
    </row>
    <row r="246" spans="2:6" ht="12" customHeight="1">
      <c r="B246" s="142" t="str">
        <f>SCORE_H!$B$183</f>
        <v>MEDAN Philippe 4D1783</v>
      </c>
      <c r="D246" s="143">
        <f>SCORE_H!$A$256</f>
        <v>0</v>
      </c>
      <c r="F246" s="88" t="str">
        <f>SCORE_H!$I$256</f>
        <v>AUDUC Florian 3D853</v>
      </c>
    </row>
    <row r="247" spans="2:6" ht="12" customHeight="1">
      <c r="B247" s="143">
        <f>SCORE_H!$A$183</f>
        <v>0</v>
      </c>
      <c r="D247" s="143"/>
      <c r="F247" s="88" t="str">
        <f>SCORE_H!$H$256</f>
        <v>  </v>
      </c>
    </row>
    <row r="248" spans="2:6" ht="12" customHeight="1">
      <c r="B248" s="144" t="str">
        <f>SCORE_H!$D$183</f>
        <v>RAMOND Thierry 4A1075</v>
      </c>
      <c r="D248" s="144" t="str">
        <f>SCORE_H!$I$183</f>
        <v>RAMOND Thierry 4A1075</v>
      </c>
      <c r="F248" s="106" t="s">
        <v>78</v>
      </c>
    </row>
    <row r="249" spans="2:6" ht="12" customHeight="1">
      <c r="B249" s="105"/>
      <c r="D249" s="105"/>
      <c r="F249" s="92"/>
    </row>
    <row r="250" spans="2:6" ht="12" customHeight="1">
      <c r="B250" s="102" t="s">
        <v>81</v>
      </c>
      <c r="D250" s="105"/>
      <c r="F250" s="92"/>
    </row>
    <row r="251" ht="12" customHeight="1">
      <c r="D251" s="105" t="str">
        <f>SCORE_H!$H$183</f>
        <v>  </v>
      </c>
    </row>
    <row r="252" ht="12" customHeight="1">
      <c r="B252" s="142" t="str">
        <f>SCORE_H!$B$259</f>
        <v>MEDAN Philippe 4D1783</v>
      </c>
    </row>
    <row r="253" spans="2:4" ht="12" customHeight="1">
      <c r="B253" s="143">
        <f>SCORE_H!$A$259</f>
        <v>0</v>
      </c>
      <c r="D253" s="88" t="str">
        <f>SCORE_H!$I$259</f>
        <v>MEDAN Philippe 4D1783</v>
      </c>
    </row>
    <row r="254" spans="2:4" ht="12" customHeight="1">
      <c r="B254" s="144" t="str">
        <f>SCORE_H!$D$259</f>
        <v>SEGURA Julien 4B1283</v>
      </c>
      <c r="D254" s="88" t="str">
        <f>SCORE_H!$H$259</f>
        <v>  </v>
      </c>
    </row>
    <row r="255" ht="12" customHeight="1">
      <c r="D255" s="92"/>
    </row>
    <row r="257" spans="2:8" ht="12" customHeight="1">
      <c r="B257" s="95"/>
      <c r="C257" s="95"/>
      <c r="D257" s="99"/>
      <c r="E257" s="98"/>
      <c r="F257" s="97" t="s">
        <v>35</v>
      </c>
      <c r="G257" s="98"/>
      <c r="H257" s="98"/>
    </row>
    <row r="258" ht="12" customHeight="1">
      <c r="B258" s="102" t="s">
        <v>41</v>
      </c>
    </row>
    <row r="260" ht="12" customHeight="1">
      <c r="B260" s="142" t="str">
        <f>SCORE_H!$B$132</f>
        <v>VIAUD Maxime 4B1090</v>
      </c>
    </row>
    <row r="261" ht="12" customHeight="1">
      <c r="B261" s="143">
        <f>SCORE_H!$A$132</f>
        <v>0</v>
      </c>
    </row>
    <row r="262" spans="2:4" ht="12" customHeight="1">
      <c r="B262" s="144" t="str">
        <f>SCORE_H!$D$132</f>
        <v>MARCHESSEAU Brice 4D1654</v>
      </c>
      <c r="D262" s="142" t="str">
        <f>SCORE_H!$I$132</f>
        <v>MARCHESSEAU Brice 4D1654</v>
      </c>
    </row>
    <row r="263" spans="2:4" ht="12" customHeight="1">
      <c r="B263" s="146"/>
      <c r="D263" s="143" t="str">
        <f>SCORE_H!$H$132</f>
        <v>  </v>
      </c>
    </row>
    <row r="264" spans="2:6" ht="12" customHeight="1">
      <c r="B264" s="142" t="str">
        <f>SCORE_H!$B$133</f>
        <v>GUILLOU Hervé 4B1236</v>
      </c>
      <c r="D264" s="143">
        <f>SCORE_H!$A$186</f>
        <v>0</v>
      </c>
      <c r="F264" s="142" t="str">
        <f>SCORE_H!$I$186</f>
        <v>GUILLOU Hervé 4B1236</v>
      </c>
    </row>
    <row r="265" spans="2:6" ht="12" customHeight="1">
      <c r="B265" s="143">
        <f>SCORE_H!$A$133</f>
        <v>0</v>
      </c>
      <c r="D265" s="143"/>
      <c r="F265" s="143" t="str">
        <f>SCORE_H!$H$186</f>
        <v>  </v>
      </c>
    </row>
    <row r="266" spans="2:6" ht="12" customHeight="1">
      <c r="B266" s="144" t="str">
        <f>SCORE_H!$D$133</f>
        <v>LESCOMBES Jèrôme 4A901</v>
      </c>
      <c r="D266" s="144" t="str">
        <f>SCORE_H!$I$133</f>
        <v>GUILLOU Hervé 4B1236</v>
      </c>
      <c r="F266" s="143"/>
    </row>
    <row r="267" spans="2:6" ht="12" customHeight="1">
      <c r="B267" s="146"/>
      <c r="D267" s="145" t="str">
        <f>SCORE_H!$H$133</f>
        <v>  </v>
      </c>
      <c r="F267" s="143"/>
    </row>
    <row r="268" spans="2:8" ht="12" customHeight="1">
      <c r="B268" s="142" t="str">
        <f>SCORE_H!$B$134</f>
        <v>SINTES Laurent 4A983</v>
      </c>
      <c r="D268" s="146"/>
      <c r="F268" s="143">
        <f>SCORE_H!$A$262</f>
        <v>0</v>
      </c>
      <c r="H268" s="88" t="str">
        <f>SCORE_H!$I$262</f>
        <v>GUILLOU Hervé 4B1236</v>
      </c>
    </row>
    <row r="269" spans="2:8" ht="12" customHeight="1">
      <c r="B269" s="143">
        <f>SCORE_H!$A$134</f>
        <v>0</v>
      </c>
      <c r="D269" s="146"/>
      <c r="F269" s="143"/>
      <c r="H269" s="88" t="str">
        <f>SCORE_H!$H$262</f>
        <v>  </v>
      </c>
    </row>
    <row r="270" spans="2:8" ht="12" customHeight="1">
      <c r="B270" s="144" t="str">
        <f>SCORE_H!$D$134</f>
        <v>HERAUD Antoine 3D687</v>
      </c>
      <c r="D270" s="142" t="str">
        <f>SCORE_H!$I$134</f>
        <v>SINTES Laurent 4A983</v>
      </c>
      <c r="F270" s="143"/>
      <c r="H270" s="106" t="s">
        <v>49</v>
      </c>
    </row>
    <row r="271" spans="2:6" ht="12" customHeight="1">
      <c r="B271" s="146"/>
      <c r="D271" s="143" t="str">
        <f>SCORE_H!$H$134</f>
        <v>  </v>
      </c>
      <c r="F271" s="143"/>
    </row>
    <row r="272" spans="2:6" ht="12" customHeight="1">
      <c r="B272" s="142" t="str">
        <f>SCORE_H!$B$135</f>
        <v>SOLER Thomas 5B2710</v>
      </c>
      <c r="D272" s="143">
        <f>SCORE_H!$A$187</f>
        <v>0</v>
      </c>
      <c r="F272" s="144" t="str">
        <f>SCORE_H!$I$187</f>
        <v>SINTES Laurent 4A983</v>
      </c>
    </row>
    <row r="273" spans="2:6" ht="12" customHeight="1">
      <c r="B273" s="143">
        <f>SCORE_H!$A$135</f>
        <v>0</v>
      </c>
      <c r="D273" s="143"/>
      <c r="F273" s="105" t="str">
        <f>SCORE_H!$H$187</f>
        <v>  </v>
      </c>
    </row>
    <row r="274" spans="2:4" ht="12" customHeight="1">
      <c r="B274" s="144" t="str">
        <f>SCORE_H!$D$135</f>
        <v>MALORON Franck 4D1781</v>
      </c>
      <c r="D274" s="144" t="str">
        <f>SCORE_H!$I$135</f>
        <v>SOLER Thomas 5B2710</v>
      </c>
    </row>
    <row r="275" spans="2:4" ht="12" customHeight="1">
      <c r="B275" s="105"/>
      <c r="D275" s="105" t="str">
        <f>SCORE_H!$H$135</f>
        <v>  </v>
      </c>
    </row>
    <row r="276" ht="12" customHeight="1">
      <c r="B276" s="102" t="s">
        <v>54</v>
      </c>
    </row>
    <row r="278" ht="12" customHeight="1">
      <c r="B278" s="142" t="str">
        <f>SCORE_H!$B$265</f>
        <v>SOLER Thomas 5B2710</v>
      </c>
    </row>
    <row r="279" spans="2:4" ht="12" customHeight="1">
      <c r="B279" s="143">
        <f>SCORE_H!$A$265</f>
        <v>0</v>
      </c>
      <c r="D279" s="88" t="str">
        <f>SCORE_H!$I$265</f>
        <v>SOLER Thomas 5B2710</v>
      </c>
    </row>
    <row r="280" spans="2:4" ht="15" customHeight="1">
      <c r="B280" s="144" t="str">
        <f>SCORE_H!$D$265</f>
        <v>MARCHESSEAU Brice 4D1654</v>
      </c>
      <c r="D280" s="88" t="str">
        <f>SCORE_H!$H$265</f>
        <v>  </v>
      </c>
    </row>
    <row r="281" spans="2:4" ht="12" customHeight="1">
      <c r="B281" s="105"/>
      <c r="D281" s="92"/>
    </row>
    <row r="282" spans="2:4" ht="12" customHeight="1">
      <c r="B282" s="102" t="s">
        <v>61</v>
      </c>
      <c r="D282" s="92"/>
    </row>
    <row r="283" ht="12" customHeight="1">
      <c r="D283" s="92"/>
    </row>
    <row r="284" ht="12" customHeight="1">
      <c r="B284" s="142" t="str">
        <f>SCORE_H!$B$190</f>
        <v>LESCOMBES Jèrôme 4A901</v>
      </c>
    </row>
    <row r="285" spans="2:4" ht="12" customHeight="1">
      <c r="B285" s="143">
        <f>SCORE_H!$A$190</f>
        <v>0</v>
      </c>
      <c r="D285" s="142" t="str">
        <f>SCORE_H!$I$190</f>
        <v>VIAUD Maxime 4B1090</v>
      </c>
    </row>
    <row r="286" spans="2:4" ht="12" customHeight="1">
      <c r="B286" s="144" t="str">
        <f>SCORE_H!$D$190</f>
        <v>VIAUD Maxime 4B1090</v>
      </c>
      <c r="D286" s="143" t="str">
        <f>SCORE_H!$H$190</f>
        <v>  </v>
      </c>
    </row>
    <row r="287" spans="2:6" ht="12" customHeight="1">
      <c r="B287" s="146"/>
      <c r="D287" s="143">
        <f>SCORE_H!$A$268</f>
        <v>0</v>
      </c>
      <c r="F287" s="88" t="str">
        <f>SCORE_H!$I$268</f>
        <v>VIAUD Maxime 4B1090</v>
      </c>
    </row>
    <row r="288" spans="2:6" ht="12" customHeight="1">
      <c r="B288" s="142" t="str">
        <f>SCORE_H!$B$191</f>
        <v>HERAUD Antoine 3D687</v>
      </c>
      <c r="D288" s="143"/>
      <c r="F288" s="88" t="str">
        <f>SCORE_H!$H$268</f>
        <v>  </v>
      </c>
    </row>
    <row r="289" spans="2:6" ht="12" customHeight="1">
      <c r="B289" s="143">
        <f>SCORE_H!$A$191</f>
        <v>0</v>
      </c>
      <c r="D289" s="144" t="str">
        <f>SCORE_H!$I$191</f>
        <v>MALORON Franck 4D1781</v>
      </c>
      <c r="F289" s="106" t="s">
        <v>64</v>
      </c>
    </row>
    <row r="290" spans="2:4" ht="12" customHeight="1">
      <c r="B290" s="144" t="str">
        <f>SCORE_H!$D$191</f>
        <v>MALORON Franck 4D1781</v>
      </c>
      <c r="D290" s="105" t="str">
        <f>SCORE_H!$H$191</f>
        <v>  </v>
      </c>
    </row>
    <row r="291" ht="12" customHeight="1">
      <c r="B291" s="105"/>
    </row>
    <row r="292" ht="12" customHeight="1">
      <c r="B292" s="102" t="s">
        <v>69</v>
      </c>
    </row>
    <row r="294" spans="2:3" ht="12" customHeight="1">
      <c r="B294" s="142" t="str">
        <f>SCORE_H!$B$271</f>
        <v>HERAUD Antoine 3D687</v>
      </c>
      <c r="C294" s="92"/>
    </row>
    <row r="295" spans="2:6" ht="12" customHeight="1">
      <c r="B295" s="143">
        <f>SCORE_H!$A$271</f>
        <v>0</v>
      </c>
      <c r="D295" s="88" t="str">
        <f>SCORE_H!$I$271</f>
        <v>_______________</v>
      </c>
      <c r="F295" s="92"/>
    </row>
    <row r="296" spans="2:4" ht="12" customHeight="1">
      <c r="B296" s="144" t="str">
        <f>SCORE_H!$D$271</f>
        <v>LESCOMBES Jèrôme 4A901</v>
      </c>
      <c r="D296" s="88" t="str">
        <f>SCORE_H!$H$271</f>
        <v>  </v>
      </c>
    </row>
    <row r="297" spans="2:8" ht="12" customHeight="1">
      <c r="B297" s="91"/>
      <c r="C297" s="91"/>
      <c r="D297" s="91"/>
      <c r="E297" s="91"/>
      <c r="F297" s="91"/>
      <c r="G297" s="91"/>
      <c r="H297" s="91"/>
    </row>
    <row r="298" spans="1:12" s="130" customFormat="1" ht="12" customHeight="1">
      <c r="A298" s="131"/>
      <c r="B298" s="88"/>
      <c r="C298" s="88"/>
      <c r="D298" s="89"/>
      <c r="E298" s="90"/>
      <c r="F298" s="86" t="s">
        <v>27</v>
      </c>
      <c r="G298" s="90"/>
      <c r="H298" s="90"/>
      <c r="I298" s="90"/>
      <c r="J298" s="89"/>
      <c r="K298" s="89"/>
      <c r="L298" s="89"/>
    </row>
    <row r="299" spans="1:12" s="130" customFormat="1" ht="12" customHeight="1">
      <c r="A299" s="131"/>
      <c r="B299" s="92"/>
      <c r="C299" s="88"/>
      <c r="D299" s="88"/>
      <c r="E299" s="88"/>
      <c r="F299" s="88"/>
      <c r="G299" s="88"/>
      <c r="H299" s="88"/>
      <c r="I299" s="88"/>
      <c r="J299" s="88"/>
      <c r="K299" s="88"/>
      <c r="L299" s="88"/>
    </row>
    <row r="300" spans="1:12" s="130" customFormat="1" ht="12" customHeight="1">
      <c r="A300" s="131"/>
      <c r="B300" s="93" t="s">
        <v>29</v>
      </c>
      <c r="C300" s="93"/>
      <c r="D300" s="93" t="s">
        <v>30</v>
      </c>
      <c r="E300" s="93"/>
      <c r="F300" s="93" t="s">
        <v>31</v>
      </c>
      <c r="G300" s="93"/>
      <c r="H300" s="93" t="s">
        <v>32</v>
      </c>
      <c r="I300" s="93"/>
      <c r="J300" s="93" t="s">
        <v>33</v>
      </c>
      <c r="K300" s="95"/>
      <c r="L300" s="95"/>
    </row>
    <row r="301" spans="1:12" s="130" customFormat="1" ht="12" customHeight="1">
      <c r="A301" s="131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</row>
    <row r="302" spans="1:12" s="130" customFormat="1" ht="12" customHeight="1">
      <c r="A302" s="131"/>
      <c r="B302" s="137" t="str">
        <f>SCORE_H!$B$56</f>
        <v>VASLIN Guillaume 4C1564</v>
      </c>
      <c r="C302" s="88"/>
      <c r="D302" s="88"/>
      <c r="E302" s="88"/>
      <c r="F302" s="88"/>
      <c r="G302" s="88"/>
      <c r="H302" s="88"/>
      <c r="I302" s="88"/>
      <c r="J302" s="88"/>
      <c r="K302" s="88"/>
      <c r="L302" s="88"/>
    </row>
    <row r="303" spans="1:12" s="130" customFormat="1" ht="12" customHeight="1">
      <c r="A303" s="131"/>
      <c r="B303" s="138">
        <f>SCORE_H!$A$56</f>
        <v>0</v>
      </c>
      <c r="C303" s="88"/>
      <c r="D303" s="137" t="str">
        <f>SCORE_H!$I$56</f>
        <v>VASLIN Guillaume 4C1564</v>
      </c>
      <c r="E303" s="88"/>
      <c r="F303" s="88"/>
      <c r="G303" s="88"/>
      <c r="H303" s="88"/>
      <c r="I303" s="88"/>
      <c r="J303" s="88"/>
      <c r="K303" s="88"/>
      <c r="L303" s="88"/>
    </row>
    <row r="304" spans="1:12" s="130" customFormat="1" ht="12" customHeight="1">
      <c r="A304" s="131"/>
      <c r="B304" s="139">
        <f>SCORE_H!$D$56</f>
      </c>
      <c r="C304" s="88"/>
      <c r="D304" s="138" t="str">
        <f>SCORE_H!$H$56</f>
        <v>  </v>
      </c>
      <c r="E304" s="88"/>
      <c r="F304" s="88"/>
      <c r="G304" s="88"/>
      <c r="H304" s="88"/>
      <c r="I304" s="88"/>
      <c r="J304" s="88"/>
      <c r="K304" s="88"/>
      <c r="L304" s="88"/>
    </row>
    <row r="305" spans="1:12" s="130" customFormat="1" ht="12" customHeight="1">
      <c r="A305" s="131"/>
      <c r="B305" s="140"/>
      <c r="C305" s="88"/>
      <c r="D305" s="138">
        <f>SCORE_H!$A$94</f>
        <v>0</v>
      </c>
      <c r="E305" s="88"/>
      <c r="F305" s="137" t="str">
        <f>SCORE_H!$I$94</f>
        <v>VASLIN Guillaume 4C1564</v>
      </c>
      <c r="G305" s="88"/>
      <c r="H305" s="88"/>
      <c r="I305" s="88"/>
      <c r="J305" s="88"/>
      <c r="K305" s="88"/>
      <c r="L305" s="88"/>
    </row>
    <row r="306" spans="1:12" s="130" customFormat="1" ht="12" customHeight="1">
      <c r="A306" s="131"/>
      <c r="B306" s="137" t="str">
        <f>SCORE_H!$B$57</f>
        <v>GUERPILLON Bruno NC4100</v>
      </c>
      <c r="C306" s="88"/>
      <c r="D306" s="138"/>
      <c r="E306" s="88"/>
      <c r="F306" s="138" t="str">
        <f>SCORE_H!$H$94</f>
        <v>  </v>
      </c>
      <c r="G306" s="88"/>
      <c r="H306" s="88"/>
      <c r="I306" s="88"/>
      <c r="J306" s="88"/>
      <c r="K306" s="88"/>
      <c r="L306" s="88"/>
    </row>
    <row r="307" spans="1:12" s="130" customFormat="1" ht="12" customHeight="1">
      <c r="A307" s="131"/>
      <c r="B307" s="138">
        <f>SCORE_H!$A$57</f>
        <v>0</v>
      </c>
      <c r="C307" s="88"/>
      <c r="D307" s="139" t="str">
        <f>SCORE_H!$I$57</f>
        <v>GUERPILLON Bruno NC4100</v>
      </c>
      <c r="E307" s="88"/>
      <c r="F307" s="138"/>
      <c r="G307" s="88"/>
      <c r="H307" s="88"/>
      <c r="I307" s="88"/>
      <c r="J307" s="88"/>
      <c r="K307" s="88"/>
      <c r="L307" s="88"/>
    </row>
    <row r="308" spans="1:12" s="130" customFormat="1" ht="12" customHeight="1">
      <c r="A308" s="131"/>
      <c r="B308" s="139">
        <f>SCORE_H!$D$57</f>
      </c>
      <c r="C308" s="88"/>
      <c r="D308" s="141" t="str">
        <f>SCORE_H!$H$57</f>
        <v>  </v>
      </c>
      <c r="E308" s="88"/>
      <c r="F308" s="138"/>
      <c r="G308" s="88"/>
      <c r="H308" s="88"/>
      <c r="I308" s="88"/>
      <c r="J308" s="88"/>
      <c r="K308" s="88"/>
      <c r="L308" s="88"/>
    </row>
    <row r="309" spans="1:12" s="130" customFormat="1" ht="12" customHeight="1">
      <c r="A309" s="131"/>
      <c r="B309" s="140"/>
      <c r="C309" s="88"/>
      <c r="D309" s="140"/>
      <c r="E309" s="88"/>
      <c r="F309" s="138">
        <f>SCORE_H!$A$138</f>
        <v>0</v>
      </c>
      <c r="G309" s="88"/>
      <c r="H309" s="137" t="str">
        <f>SCORE_H!$I$138</f>
        <v>VASLIN Guillaume 4C1564</v>
      </c>
      <c r="I309" s="88"/>
      <c r="J309" s="88"/>
      <c r="K309" s="88"/>
      <c r="L309" s="88"/>
    </row>
    <row r="310" spans="1:12" s="130" customFormat="1" ht="12" customHeight="1">
      <c r="A310" s="131"/>
      <c r="B310" s="137" t="str">
        <f>SCORE_H!$B$58</f>
        <v>BOUTET Christophe 5B2739</v>
      </c>
      <c r="C310" s="88"/>
      <c r="D310" s="140"/>
      <c r="E310" s="88"/>
      <c r="F310" s="138"/>
      <c r="G310" s="88"/>
      <c r="H310" s="138" t="str">
        <f>SCORE_H!$H$138</f>
        <v>  </v>
      </c>
      <c r="I310" s="88"/>
      <c r="J310" s="88"/>
      <c r="K310" s="88"/>
      <c r="L310" s="88"/>
    </row>
    <row r="311" spans="1:12" s="130" customFormat="1" ht="12" customHeight="1">
      <c r="A311" s="131"/>
      <c r="B311" s="138">
        <f>SCORE_H!$A$58</f>
        <v>0</v>
      </c>
      <c r="C311" s="88"/>
      <c r="D311" s="137" t="str">
        <f>SCORE_H!$I$58</f>
        <v>BOUTET Christophe 5B2739</v>
      </c>
      <c r="E311" s="88"/>
      <c r="F311" s="138"/>
      <c r="G311" s="88"/>
      <c r="H311" s="138"/>
      <c r="I311" s="88"/>
      <c r="J311" s="88"/>
      <c r="K311" s="88"/>
      <c r="L311" s="88"/>
    </row>
    <row r="312" spans="1:12" s="130" customFormat="1" ht="12" customHeight="1">
      <c r="A312" s="131"/>
      <c r="B312" s="139">
        <f>SCORE_H!$D$58</f>
      </c>
      <c r="C312" s="88"/>
      <c r="D312" s="138" t="str">
        <f>SCORE_H!$H$58</f>
        <v>  </v>
      </c>
      <c r="E312" s="88"/>
      <c r="F312" s="138"/>
      <c r="G312" s="88"/>
      <c r="H312" s="138"/>
      <c r="I312" s="88"/>
      <c r="J312" s="88"/>
      <c r="K312" s="88"/>
      <c r="L312" s="88"/>
    </row>
    <row r="313" spans="1:12" s="130" customFormat="1" ht="12" customHeight="1">
      <c r="A313" s="131"/>
      <c r="B313" s="140"/>
      <c r="C313" s="88"/>
      <c r="D313" s="138">
        <f>SCORE_H!$A$95</f>
        <v>0</v>
      </c>
      <c r="E313" s="88"/>
      <c r="F313" s="139" t="str">
        <f>SCORE_H!$I$95</f>
        <v>BOUTET Christophe 5B2739</v>
      </c>
      <c r="G313" s="88"/>
      <c r="H313" s="138"/>
      <c r="I313" s="88"/>
      <c r="J313" s="88"/>
      <c r="K313" s="88"/>
      <c r="L313" s="88"/>
    </row>
    <row r="314" spans="1:12" s="130" customFormat="1" ht="12" customHeight="1">
      <c r="A314" s="131"/>
      <c r="B314" s="137" t="str">
        <f>SCORE_H!$B$59</f>
        <v>LEOTIN Pierre NC4100</v>
      </c>
      <c r="C314" s="88"/>
      <c r="D314" s="138"/>
      <c r="E314" s="88"/>
      <c r="F314" s="141" t="str">
        <f>SCORE_H!$H$95</f>
        <v>  </v>
      </c>
      <c r="G314" s="88"/>
      <c r="H314" s="138"/>
      <c r="I314" s="88"/>
      <c r="J314" s="88"/>
      <c r="K314" s="88"/>
      <c r="L314" s="88"/>
    </row>
    <row r="315" spans="1:12" s="130" customFormat="1" ht="12" customHeight="1">
      <c r="A315" s="131"/>
      <c r="B315" s="138">
        <f>SCORE_H!$A$59</f>
        <v>0</v>
      </c>
      <c r="C315" s="88"/>
      <c r="D315" s="139" t="str">
        <f>SCORE_H!$I$59</f>
        <v>LEOTIN Pierre NC4100</v>
      </c>
      <c r="E315" s="88"/>
      <c r="F315" s="140"/>
      <c r="G315" s="88"/>
      <c r="H315" s="138"/>
      <c r="I315" s="88"/>
      <c r="J315" s="88"/>
      <c r="K315" s="88"/>
      <c r="L315" s="88"/>
    </row>
    <row r="316" spans="1:12" s="130" customFormat="1" ht="12" customHeight="1">
      <c r="A316" s="131"/>
      <c r="B316" s="139">
        <f>SCORE_H!$D$59</f>
      </c>
      <c r="C316" s="88"/>
      <c r="D316" s="141" t="str">
        <f>SCORE_H!$H$59</f>
        <v>  </v>
      </c>
      <c r="E316" s="88"/>
      <c r="F316" s="140"/>
      <c r="G316" s="88"/>
      <c r="H316" s="138"/>
      <c r="I316" s="88"/>
      <c r="J316" s="88"/>
      <c r="K316" s="88"/>
      <c r="L316" s="88"/>
    </row>
    <row r="317" spans="1:12" s="130" customFormat="1" ht="12" customHeight="1">
      <c r="A317" s="131"/>
      <c r="B317" s="140"/>
      <c r="C317" s="88"/>
      <c r="D317" s="140"/>
      <c r="E317" s="88"/>
      <c r="F317" s="140"/>
      <c r="G317" s="88"/>
      <c r="H317" s="138">
        <f>SCORE_H!$A$194</f>
        <v>0</v>
      </c>
      <c r="I317" s="88"/>
      <c r="J317" s="137" t="str">
        <f>SCORE_H!$I$194</f>
        <v>CREMOUX Laurent 4D1800</v>
      </c>
      <c r="K317" s="88"/>
      <c r="L317" s="88"/>
    </row>
    <row r="318" spans="1:12" s="130" customFormat="1" ht="12" customHeight="1">
      <c r="A318" s="131"/>
      <c r="B318" s="137" t="str">
        <f>SCORE_H!$B$60</f>
        <v>CREMOUX Laurent 4D1800</v>
      </c>
      <c r="C318" s="88"/>
      <c r="D318" s="140"/>
      <c r="E318" s="88"/>
      <c r="F318" s="140"/>
      <c r="G318" s="88"/>
      <c r="H318" s="138"/>
      <c r="I318" s="88"/>
      <c r="J318" s="138" t="str">
        <f>SCORE_H!$H$194</f>
        <v>  </v>
      </c>
      <c r="K318" s="88"/>
      <c r="L318" s="88"/>
    </row>
    <row r="319" spans="1:12" s="130" customFormat="1" ht="12" customHeight="1">
      <c r="A319" s="131"/>
      <c r="B319" s="138">
        <f>SCORE_H!$A$60</f>
        <v>0</v>
      </c>
      <c r="C319" s="88"/>
      <c r="D319" s="137" t="str">
        <f>SCORE_H!$I$60</f>
        <v>CREMOUX Laurent 4D1800</v>
      </c>
      <c r="E319" s="88"/>
      <c r="F319" s="140"/>
      <c r="G319" s="88"/>
      <c r="H319" s="138"/>
      <c r="I319" s="88"/>
      <c r="J319" s="138"/>
      <c r="K319" s="88"/>
      <c r="L319" s="88"/>
    </row>
    <row r="320" spans="1:12" s="130" customFormat="1" ht="12" customHeight="1">
      <c r="A320" s="131"/>
      <c r="B320" s="139">
        <f>SCORE_H!$D$60</f>
      </c>
      <c r="C320" s="88"/>
      <c r="D320" s="138" t="str">
        <f>SCORE_H!$H$60</f>
        <v>  </v>
      </c>
      <c r="E320" s="88"/>
      <c r="F320" s="140"/>
      <c r="G320" s="88"/>
      <c r="H320" s="138"/>
      <c r="I320" s="88"/>
      <c r="J320" s="138"/>
      <c r="K320" s="88"/>
      <c r="L320" s="88"/>
    </row>
    <row r="321" spans="1:12" s="130" customFormat="1" ht="12" customHeight="1">
      <c r="A321" s="131"/>
      <c r="B321" s="140"/>
      <c r="C321" s="88"/>
      <c r="D321" s="138">
        <f>SCORE_H!$A$96</f>
        <v>0</v>
      </c>
      <c r="E321" s="88"/>
      <c r="F321" s="137" t="str">
        <f>SCORE_H!$I$96</f>
        <v>CREMOUX Laurent 4D1800</v>
      </c>
      <c r="G321" s="88"/>
      <c r="H321" s="138"/>
      <c r="I321" s="88"/>
      <c r="J321" s="138"/>
      <c r="K321" s="88"/>
      <c r="L321" s="88"/>
    </row>
    <row r="322" spans="1:12" s="130" customFormat="1" ht="12" customHeight="1">
      <c r="A322" s="131"/>
      <c r="B322" s="137" t="str">
        <f>SCORE_H!$B$61</f>
        <v>SARRADE LOUCHEUR Arthur NC4100</v>
      </c>
      <c r="C322" s="88"/>
      <c r="D322" s="138"/>
      <c r="E322" s="88"/>
      <c r="F322" s="138" t="str">
        <f>SCORE_H!$H$96</f>
        <v>  </v>
      </c>
      <c r="G322" s="88"/>
      <c r="H322" s="138"/>
      <c r="I322" s="88"/>
      <c r="J322" s="138"/>
      <c r="K322" s="88"/>
      <c r="L322" s="88"/>
    </row>
    <row r="323" spans="1:12" s="130" customFormat="1" ht="12" customHeight="1">
      <c r="A323" s="131"/>
      <c r="B323" s="138">
        <f>SCORE_H!$A$61</f>
        <v>0</v>
      </c>
      <c r="C323" s="88"/>
      <c r="D323" s="139" t="str">
        <f>SCORE_H!$I$61</f>
        <v>SARRADE LOUCHEUR Arthur NC4100</v>
      </c>
      <c r="E323" s="88"/>
      <c r="F323" s="138"/>
      <c r="G323" s="88"/>
      <c r="H323" s="138"/>
      <c r="I323" s="88"/>
      <c r="J323" s="138"/>
      <c r="K323" s="88"/>
      <c r="L323" s="88"/>
    </row>
    <row r="324" spans="1:12" s="130" customFormat="1" ht="12" customHeight="1">
      <c r="A324" s="131"/>
      <c r="B324" s="139">
        <f>SCORE_H!$D$61</f>
      </c>
      <c r="C324" s="88"/>
      <c r="D324" s="141" t="str">
        <f>SCORE_H!$H$61</f>
        <v>  </v>
      </c>
      <c r="E324" s="88"/>
      <c r="F324" s="138"/>
      <c r="G324" s="88"/>
      <c r="H324" s="138"/>
      <c r="I324" s="88"/>
      <c r="J324" s="138"/>
      <c r="K324" s="88"/>
      <c r="L324" s="88"/>
    </row>
    <row r="325" spans="1:12" s="130" customFormat="1" ht="12" customHeight="1">
      <c r="A325" s="131"/>
      <c r="B325" s="140"/>
      <c r="C325" s="88"/>
      <c r="D325" s="140"/>
      <c r="E325" s="88"/>
      <c r="F325" s="138">
        <f>SCORE_H!$A$139</f>
        <v>0</v>
      </c>
      <c r="G325" s="88"/>
      <c r="H325" s="138"/>
      <c r="I325" s="88"/>
      <c r="J325" s="138"/>
      <c r="K325" s="88"/>
      <c r="L325" s="88"/>
    </row>
    <row r="326" spans="1:12" s="130" customFormat="1" ht="12" customHeight="1">
      <c r="A326" s="131"/>
      <c r="B326" s="137" t="str">
        <f>SCORE_H!$B$62</f>
        <v>CAMP Mickaël 4D1842</v>
      </c>
      <c r="C326" s="88"/>
      <c r="D326" s="140"/>
      <c r="E326" s="88"/>
      <c r="F326" s="138"/>
      <c r="G326" s="88"/>
      <c r="H326" s="139" t="str">
        <f>SCORE_H!$I$139</f>
        <v>CREMOUX Laurent 4D1800</v>
      </c>
      <c r="I326" s="88"/>
      <c r="J326" s="138"/>
      <c r="K326" s="88"/>
      <c r="L326" s="88"/>
    </row>
    <row r="327" spans="1:12" s="130" customFormat="1" ht="12" customHeight="1">
      <c r="A327" s="131"/>
      <c r="B327" s="138">
        <f>SCORE_H!$A$62</f>
        <v>0</v>
      </c>
      <c r="C327" s="88"/>
      <c r="D327" s="137" t="str">
        <f>SCORE_H!$I$62</f>
        <v>CAMP Mickaël 4D1842</v>
      </c>
      <c r="E327" s="88"/>
      <c r="F327" s="138"/>
      <c r="G327" s="88"/>
      <c r="H327" s="162" t="str">
        <f>SCORE_H!$H$139</f>
        <v>  </v>
      </c>
      <c r="I327" s="88"/>
      <c r="J327" s="138"/>
      <c r="K327" s="88"/>
      <c r="L327" s="88"/>
    </row>
    <row r="328" spans="1:12" s="130" customFormat="1" ht="12" customHeight="1">
      <c r="A328" s="131"/>
      <c r="B328" s="139">
        <f>SCORE_H!$D$62</f>
      </c>
      <c r="C328" s="88"/>
      <c r="D328" s="138" t="str">
        <f>SCORE_H!$H$62</f>
        <v>  </v>
      </c>
      <c r="E328" s="88"/>
      <c r="F328" s="138"/>
      <c r="G328" s="88"/>
      <c r="H328" s="140"/>
      <c r="I328" s="88"/>
      <c r="J328" s="138"/>
      <c r="K328" s="88"/>
      <c r="L328" s="88"/>
    </row>
    <row r="329" spans="1:12" s="130" customFormat="1" ht="12" customHeight="1">
      <c r="A329" s="131"/>
      <c r="B329" s="140"/>
      <c r="C329" s="88"/>
      <c r="D329" s="138">
        <f>SCORE_H!$A$97</f>
        <v>0</v>
      </c>
      <c r="E329" s="88"/>
      <c r="F329" s="139" t="str">
        <f>SCORE_H!$I$97</f>
        <v>CAMP Mickaël 4D1842</v>
      </c>
      <c r="G329" s="88"/>
      <c r="H329" s="140"/>
      <c r="I329" s="88"/>
      <c r="J329" s="138"/>
      <c r="K329" s="88"/>
      <c r="L329" s="88"/>
    </row>
    <row r="330" spans="1:12" s="130" customFormat="1" ht="12" customHeight="1">
      <c r="A330" s="131"/>
      <c r="B330" s="137" t="str">
        <f>SCORE_H!$B$63</f>
        <v>CARRE Romain NC4100</v>
      </c>
      <c r="C330" s="88"/>
      <c r="D330" s="138"/>
      <c r="E330" s="88"/>
      <c r="F330" s="141" t="str">
        <f>SCORE_H!$H$97</f>
        <v>  </v>
      </c>
      <c r="G330" s="88"/>
      <c r="H330" s="140"/>
      <c r="I330" s="88"/>
      <c r="J330" s="138"/>
      <c r="K330" s="88"/>
      <c r="L330" s="88"/>
    </row>
    <row r="331" spans="1:12" s="130" customFormat="1" ht="12" customHeight="1">
      <c r="A331" s="131"/>
      <c r="B331" s="138">
        <f>SCORE_H!$A$63</f>
        <v>0</v>
      </c>
      <c r="C331" s="88"/>
      <c r="D331" s="139" t="str">
        <f>SCORE_H!$I$63</f>
        <v>CARRE Romain NC4100</v>
      </c>
      <c r="E331" s="88"/>
      <c r="F331" s="140"/>
      <c r="G331" s="88"/>
      <c r="H331" s="140"/>
      <c r="I331" s="88"/>
      <c r="J331" s="138"/>
      <c r="K331" s="88"/>
      <c r="L331" s="88"/>
    </row>
    <row r="332" spans="1:12" s="130" customFormat="1" ht="12" customHeight="1">
      <c r="A332" s="131"/>
      <c r="B332" s="139">
        <f>SCORE_H!$D$63</f>
      </c>
      <c r="C332" s="88"/>
      <c r="D332" s="141" t="str">
        <f>SCORE_H!$H$63</f>
        <v>  </v>
      </c>
      <c r="E332" s="88"/>
      <c r="F332" s="140"/>
      <c r="G332" s="88"/>
      <c r="H332" s="140"/>
      <c r="I332" s="88"/>
      <c r="J332" s="138"/>
      <c r="K332" s="108"/>
      <c r="L332" s="88"/>
    </row>
    <row r="333" spans="1:12" s="130" customFormat="1" ht="12" customHeight="1">
      <c r="A333" s="131"/>
      <c r="B333" s="140"/>
      <c r="C333" s="88"/>
      <c r="D333" s="140"/>
      <c r="E333" s="88"/>
      <c r="F333" s="140"/>
      <c r="G333" s="88"/>
      <c r="H333" s="141"/>
      <c r="I333" s="91"/>
      <c r="J333" s="138">
        <f>SCORE_H!$A$274</f>
        <v>0</v>
      </c>
      <c r="K333" s="88"/>
      <c r="L333" s="105" t="str">
        <f>SCORE_H!$I$274</f>
        <v>CREMOUX Laurent 4D1800</v>
      </c>
    </row>
    <row r="334" spans="1:12" s="130" customFormat="1" ht="12" customHeight="1">
      <c r="A334" s="131"/>
      <c r="B334" s="137" t="str">
        <f>SCORE_H!$B$64</f>
        <v>COUTURIER Romain NC4100</v>
      </c>
      <c r="C334" s="88"/>
      <c r="D334" s="140"/>
      <c r="E334" s="88"/>
      <c r="F334" s="140"/>
      <c r="G334" s="88"/>
      <c r="H334" s="140"/>
      <c r="I334" s="88"/>
      <c r="J334" s="138"/>
      <c r="K334" s="88"/>
      <c r="L334" s="88" t="str">
        <f>SCORE_H!$H$274</f>
        <v>  </v>
      </c>
    </row>
    <row r="335" spans="1:12" s="130" customFormat="1" ht="12" customHeight="1">
      <c r="A335" s="131"/>
      <c r="B335" s="138">
        <f>SCORE_H!$A$64</f>
        <v>0</v>
      </c>
      <c r="C335" s="88"/>
      <c r="D335" s="137" t="str">
        <f>SCORE_H!$I$64</f>
        <v>COUTURIER Romain NC4100</v>
      </c>
      <c r="E335" s="88"/>
      <c r="F335" s="140"/>
      <c r="G335" s="88"/>
      <c r="H335" s="140"/>
      <c r="I335" s="88"/>
      <c r="J335" s="138"/>
      <c r="K335" s="88"/>
      <c r="L335" s="92" t="s">
        <v>66</v>
      </c>
    </row>
    <row r="336" spans="1:12" s="130" customFormat="1" ht="12" customHeight="1">
      <c r="A336" s="131"/>
      <c r="B336" s="139">
        <f>SCORE_H!$D$64</f>
      </c>
      <c r="C336" s="88"/>
      <c r="D336" s="138" t="str">
        <f>SCORE_H!$H$64</f>
        <v>  </v>
      </c>
      <c r="E336" s="88"/>
      <c r="F336" s="140"/>
      <c r="G336" s="88"/>
      <c r="H336" s="140"/>
      <c r="I336" s="88"/>
      <c r="J336" s="138"/>
      <c r="K336" s="88"/>
      <c r="L336" s="88"/>
    </row>
    <row r="337" spans="1:12" s="130" customFormat="1" ht="12" customHeight="1">
      <c r="A337" s="131"/>
      <c r="B337" s="141"/>
      <c r="C337" s="88"/>
      <c r="D337" s="138">
        <f>SCORE_H!$A$98</f>
        <v>0</v>
      </c>
      <c r="E337" s="88"/>
      <c r="F337" s="137" t="str">
        <f>SCORE_H!$I$98</f>
        <v>COUTURIER Romain NC4100</v>
      </c>
      <c r="G337" s="88"/>
      <c r="H337" s="140"/>
      <c r="I337" s="88"/>
      <c r="J337" s="138"/>
      <c r="K337" s="88"/>
      <c r="L337" s="88"/>
    </row>
    <row r="338" spans="1:12" s="130" customFormat="1" ht="12" customHeight="1">
      <c r="A338" s="131"/>
      <c r="B338" s="137" t="str">
        <f>SCORE_H!$B$65</f>
        <v>POUTAYS Richard 4D1907</v>
      </c>
      <c r="C338" s="88"/>
      <c r="D338" s="138"/>
      <c r="E338" s="88"/>
      <c r="F338" s="138" t="str">
        <f>SCORE_H!$H$98</f>
        <v>  </v>
      </c>
      <c r="G338" s="88"/>
      <c r="H338" s="140"/>
      <c r="I338" s="88"/>
      <c r="J338" s="138"/>
      <c r="K338" s="88"/>
      <c r="L338" s="88"/>
    </row>
    <row r="339" spans="1:12" s="130" customFormat="1" ht="12" customHeight="1">
      <c r="A339" s="131"/>
      <c r="B339" s="138">
        <f>SCORE_H!$A$65</f>
        <v>0</v>
      </c>
      <c r="C339" s="88"/>
      <c r="D339" s="139" t="str">
        <f>SCORE_H!$I$65</f>
        <v>POUTAYS Richard 4D1907</v>
      </c>
      <c r="E339" s="88"/>
      <c r="F339" s="138"/>
      <c r="G339" s="88"/>
      <c r="H339" s="140"/>
      <c r="I339" s="88"/>
      <c r="J339" s="138"/>
      <c r="K339" s="88"/>
      <c r="L339" s="88"/>
    </row>
    <row r="340" spans="1:12" s="130" customFormat="1" ht="12" customHeight="1">
      <c r="A340" s="131"/>
      <c r="B340" s="139">
        <f>SCORE_H!$D$65</f>
      </c>
      <c r="C340" s="88"/>
      <c r="D340" s="141" t="str">
        <f>SCORE_H!$H$65</f>
        <v>  </v>
      </c>
      <c r="E340" s="88"/>
      <c r="F340" s="138"/>
      <c r="G340" s="88"/>
      <c r="H340" s="140"/>
      <c r="I340" s="88"/>
      <c r="J340" s="138"/>
      <c r="K340" s="88"/>
      <c r="L340" s="88"/>
    </row>
    <row r="341" spans="1:12" s="130" customFormat="1" ht="12" customHeight="1">
      <c r="A341" s="131"/>
      <c r="B341" s="141"/>
      <c r="C341" s="88"/>
      <c r="D341" s="140"/>
      <c r="E341" s="88"/>
      <c r="F341" s="138">
        <f>SCORE_H!$A$140</f>
        <v>0</v>
      </c>
      <c r="G341" s="88"/>
      <c r="H341" s="137" t="str">
        <f>SCORE_H!$I$140</f>
        <v>POSSARD Yves 4C1420</v>
      </c>
      <c r="I341" s="88"/>
      <c r="J341" s="138"/>
      <c r="K341" s="88"/>
      <c r="L341" s="88"/>
    </row>
    <row r="342" spans="1:12" s="130" customFormat="1" ht="12" customHeight="1">
      <c r="A342" s="131"/>
      <c r="B342" s="137" t="str">
        <f>SCORE_H!$B$66</f>
        <v>KINDTS Wilfrid NC4100</v>
      </c>
      <c r="C342" s="88"/>
      <c r="D342" s="140"/>
      <c r="E342" s="88"/>
      <c r="F342" s="138"/>
      <c r="G342" s="88"/>
      <c r="H342" s="138" t="str">
        <f>SCORE_H!$H$140</f>
        <v>  </v>
      </c>
      <c r="I342" s="88"/>
      <c r="J342" s="138"/>
      <c r="K342" s="88"/>
      <c r="L342" s="88"/>
    </row>
    <row r="343" spans="1:12" s="130" customFormat="1" ht="12" customHeight="1">
      <c r="A343" s="131"/>
      <c r="B343" s="138">
        <f>SCORE_H!$A$66</f>
        <v>0</v>
      </c>
      <c r="C343" s="88"/>
      <c r="D343" s="137" t="str">
        <f>SCORE_H!$I$66</f>
        <v>KINDTS Wilfrid NC4100</v>
      </c>
      <c r="E343" s="88"/>
      <c r="F343" s="138"/>
      <c r="G343" s="88"/>
      <c r="H343" s="138"/>
      <c r="I343" s="88"/>
      <c r="J343" s="138"/>
      <c r="K343" s="88"/>
      <c r="L343" s="88"/>
    </row>
    <row r="344" spans="1:12" s="130" customFormat="1" ht="12" customHeight="1">
      <c r="A344" s="131"/>
      <c r="B344" s="139">
        <f>SCORE_H!$D$66</f>
      </c>
      <c r="C344" s="88"/>
      <c r="D344" s="138" t="str">
        <f>SCORE_H!$H$66</f>
        <v>  </v>
      </c>
      <c r="E344" s="88"/>
      <c r="F344" s="138"/>
      <c r="G344" s="88"/>
      <c r="H344" s="138"/>
      <c r="I344" s="88"/>
      <c r="J344" s="138"/>
      <c r="K344" s="88"/>
      <c r="L344" s="88"/>
    </row>
    <row r="345" spans="1:12" s="130" customFormat="1" ht="12" customHeight="1">
      <c r="A345" s="131"/>
      <c r="B345" s="141"/>
      <c r="C345" s="88"/>
      <c r="D345" s="138">
        <f>SCORE_H!$A$99</f>
        <v>0</v>
      </c>
      <c r="E345" s="88"/>
      <c r="F345" s="139" t="str">
        <f>SCORE_H!$I$99</f>
        <v>POSSARD Yves 4C1420</v>
      </c>
      <c r="G345" s="88"/>
      <c r="H345" s="138"/>
      <c r="I345" s="88"/>
      <c r="J345" s="138"/>
      <c r="K345" s="88"/>
      <c r="L345" s="88"/>
    </row>
    <row r="346" spans="1:12" s="130" customFormat="1" ht="12" customHeight="1">
      <c r="A346" s="131"/>
      <c r="B346" s="137" t="str">
        <f>SCORE_H!$B$67</f>
        <v>POSSARD Yves 4C1420</v>
      </c>
      <c r="C346" s="88"/>
      <c r="D346" s="138"/>
      <c r="E346" s="88"/>
      <c r="F346" s="141" t="str">
        <f>SCORE_H!$H$99</f>
        <v>  </v>
      </c>
      <c r="G346" s="88"/>
      <c r="H346" s="138"/>
      <c r="I346" s="88"/>
      <c r="J346" s="138"/>
      <c r="K346" s="88"/>
      <c r="L346" s="88"/>
    </row>
    <row r="347" spans="1:12" s="130" customFormat="1" ht="12" customHeight="1">
      <c r="A347" s="131"/>
      <c r="B347" s="138">
        <f>SCORE_H!$A$67</f>
        <v>0</v>
      </c>
      <c r="C347" s="88"/>
      <c r="D347" s="139" t="str">
        <f>SCORE_H!$I$67</f>
        <v>POSSARD Yves 4C1420</v>
      </c>
      <c r="E347" s="88"/>
      <c r="F347" s="140"/>
      <c r="G347" s="88"/>
      <c r="H347" s="138"/>
      <c r="I347" s="88"/>
      <c r="J347" s="138"/>
      <c r="K347" s="88"/>
      <c r="L347" s="88"/>
    </row>
    <row r="348" spans="1:12" s="130" customFormat="1" ht="12" customHeight="1">
      <c r="A348" s="131"/>
      <c r="B348" s="139">
        <f>SCORE_H!$D$67</f>
      </c>
      <c r="C348" s="88"/>
      <c r="D348" s="141" t="str">
        <f>SCORE_H!$H$67</f>
        <v>  </v>
      </c>
      <c r="E348" s="88"/>
      <c r="F348" s="140"/>
      <c r="G348" s="88"/>
      <c r="H348" s="138"/>
      <c r="I348" s="88"/>
      <c r="J348" s="138"/>
      <c r="K348" s="88"/>
      <c r="L348" s="88"/>
    </row>
    <row r="349" spans="1:12" s="130" customFormat="1" ht="12" customHeight="1">
      <c r="A349" s="131"/>
      <c r="B349" s="141"/>
      <c r="C349" s="88"/>
      <c r="D349" s="140"/>
      <c r="E349" s="88"/>
      <c r="F349" s="140"/>
      <c r="G349" s="88"/>
      <c r="H349" s="138">
        <f>SCORE_H!$A$195</f>
        <v>0</v>
      </c>
      <c r="I349" s="88"/>
      <c r="J349" s="138"/>
      <c r="K349" s="88"/>
      <c r="L349" s="88"/>
    </row>
    <row r="350" spans="1:12" s="130" customFormat="1" ht="12" customHeight="1">
      <c r="A350" s="131"/>
      <c r="B350" s="137" t="str">
        <f>SCORE_H!$B$68</f>
        <v>DACHARRY Didier NC4100</v>
      </c>
      <c r="C350" s="88"/>
      <c r="D350" s="140"/>
      <c r="E350" s="88"/>
      <c r="F350" s="140"/>
      <c r="G350" s="88"/>
      <c r="H350" s="138"/>
      <c r="I350" s="88"/>
      <c r="J350" s="139" t="str">
        <f>SCORE_H!$I$195</f>
        <v>MONTILLET Patrick 4B1140</v>
      </c>
      <c r="K350" s="88"/>
      <c r="L350" s="88"/>
    </row>
    <row r="351" spans="1:12" s="130" customFormat="1" ht="12" customHeight="1">
      <c r="A351" s="131"/>
      <c r="B351" s="138">
        <f>SCORE_H!$A$68</f>
        <v>0</v>
      </c>
      <c r="C351" s="88"/>
      <c r="D351" s="137" t="str">
        <f>SCORE_H!$I$68</f>
        <v>DACHARRY Didier NC4100</v>
      </c>
      <c r="E351" s="88"/>
      <c r="F351" s="140"/>
      <c r="G351" s="88"/>
      <c r="H351" s="138"/>
      <c r="I351" s="88"/>
      <c r="J351" s="105" t="str">
        <f>SCORE_H!$H$195</f>
        <v>  </v>
      </c>
      <c r="K351" s="88"/>
      <c r="L351" s="88"/>
    </row>
    <row r="352" spans="1:12" s="130" customFormat="1" ht="12" customHeight="1">
      <c r="A352" s="131"/>
      <c r="B352" s="139">
        <f>SCORE_H!$D$68</f>
      </c>
      <c r="C352" s="88"/>
      <c r="D352" s="138" t="str">
        <f>SCORE_H!$H$68</f>
        <v>  </v>
      </c>
      <c r="E352" s="88"/>
      <c r="F352" s="140"/>
      <c r="G352" s="88"/>
      <c r="H352" s="138"/>
      <c r="I352" s="88"/>
      <c r="J352" s="88"/>
      <c r="K352" s="88"/>
      <c r="L352" s="88"/>
    </row>
    <row r="353" spans="1:12" s="130" customFormat="1" ht="12" customHeight="1">
      <c r="A353" s="131"/>
      <c r="B353" s="141"/>
      <c r="C353" s="88"/>
      <c r="D353" s="138">
        <f>SCORE_H!$A$100</f>
        <v>0</v>
      </c>
      <c r="E353" s="88"/>
      <c r="F353" s="137" t="str">
        <f>SCORE_H!$I$100</f>
        <v>MONTILLET Patrick 4B1140</v>
      </c>
      <c r="G353" s="88"/>
      <c r="H353" s="138"/>
      <c r="I353" s="88"/>
      <c r="J353" s="88"/>
      <c r="K353" s="88"/>
      <c r="L353" s="88"/>
    </row>
    <row r="354" spans="1:12" s="130" customFormat="1" ht="12" customHeight="1">
      <c r="A354" s="131"/>
      <c r="B354" s="137" t="str">
        <f>SCORE_H!$B$69</f>
        <v>MONTILLET Patrick 4B1140</v>
      </c>
      <c r="C354" s="88"/>
      <c r="D354" s="138"/>
      <c r="E354" s="88"/>
      <c r="F354" s="138" t="str">
        <f>SCORE_H!$H$100</f>
        <v>  </v>
      </c>
      <c r="G354" s="88"/>
      <c r="H354" s="138"/>
      <c r="I354" s="88"/>
      <c r="J354" s="88"/>
      <c r="K354" s="88"/>
      <c r="L354" s="88"/>
    </row>
    <row r="355" spans="1:12" s="130" customFormat="1" ht="12" customHeight="1">
      <c r="A355" s="131"/>
      <c r="B355" s="138">
        <f>SCORE_H!$A$69</f>
        <v>0</v>
      </c>
      <c r="C355" s="88"/>
      <c r="D355" s="139" t="str">
        <f>SCORE_H!$I$69</f>
        <v>MONTILLET Patrick 4B1140</v>
      </c>
      <c r="E355" s="88"/>
      <c r="F355" s="138"/>
      <c r="G355" s="88"/>
      <c r="H355" s="138"/>
      <c r="I355" s="88"/>
      <c r="J355" s="88"/>
      <c r="K355" s="88"/>
      <c r="L355" s="88"/>
    </row>
    <row r="356" spans="1:12" s="130" customFormat="1" ht="12" customHeight="1">
      <c r="A356" s="131"/>
      <c r="B356" s="139">
        <f>SCORE_H!$D$69</f>
      </c>
      <c r="C356" s="88"/>
      <c r="D356" s="141" t="str">
        <f>SCORE_H!$H$69</f>
        <v>  </v>
      </c>
      <c r="E356" s="88"/>
      <c r="F356" s="138"/>
      <c r="G356" s="88"/>
      <c r="H356" s="138"/>
      <c r="I356" s="88"/>
      <c r="J356" s="88"/>
      <c r="K356" s="88"/>
      <c r="L356" s="88"/>
    </row>
    <row r="357" spans="1:12" s="130" customFormat="1" ht="12" customHeight="1">
      <c r="A357" s="131"/>
      <c r="B357" s="141"/>
      <c r="C357" s="88"/>
      <c r="D357" s="140"/>
      <c r="E357" s="88"/>
      <c r="F357" s="138">
        <f>SCORE_H!$A$141</f>
        <v>0</v>
      </c>
      <c r="G357" s="88"/>
      <c r="H357" s="138"/>
      <c r="I357" s="88"/>
      <c r="J357" s="88"/>
      <c r="K357" s="88"/>
      <c r="L357" s="88"/>
    </row>
    <row r="358" spans="1:12" s="130" customFormat="1" ht="12" customHeight="1">
      <c r="A358" s="131"/>
      <c r="B358" s="137" t="str">
        <f>SCORE_H!$B$70</f>
        <v>VERGNE Jean Marc NC4100</v>
      </c>
      <c r="C358" s="88"/>
      <c r="D358" s="140"/>
      <c r="E358" s="88"/>
      <c r="F358" s="138"/>
      <c r="G358" s="88"/>
      <c r="H358" s="139" t="str">
        <f>SCORE_H!$I$141</f>
        <v>MONTILLET Patrick 4B1140</v>
      </c>
      <c r="I358" s="88"/>
      <c r="J358" s="88"/>
      <c r="K358" s="88"/>
      <c r="L358" s="88"/>
    </row>
    <row r="359" spans="1:12" s="130" customFormat="1" ht="12" customHeight="1">
      <c r="A359" s="131"/>
      <c r="B359" s="138">
        <f>SCORE_H!$A$70</f>
        <v>0</v>
      </c>
      <c r="C359" s="88"/>
      <c r="D359" s="137" t="str">
        <f>SCORE_H!$I$70</f>
        <v>VERGNE Jean Marc NC4100</v>
      </c>
      <c r="E359" s="88"/>
      <c r="F359" s="138"/>
      <c r="G359" s="88"/>
      <c r="H359" s="105" t="str">
        <f>SCORE_H!$H$141</f>
        <v>  </v>
      </c>
      <c r="I359" s="88"/>
      <c r="J359" s="88"/>
      <c r="K359" s="88"/>
      <c r="L359" s="88"/>
    </row>
    <row r="360" spans="1:12" s="130" customFormat="1" ht="12" customHeight="1">
      <c r="A360" s="131"/>
      <c r="B360" s="139">
        <f>SCORE_H!$D$70</f>
      </c>
      <c r="C360" s="88"/>
      <c r="D360" s="138" t="str">
        <f>SCORE_H!$H$70</f>
        <v>  </v>
      </c>
      <c r="E360" s="88"/>
      <c r="F360" s="138"/>
      <c r="G360" s="88"/>
      <c r="H360" s="105"/>
      <c r="I360" s="88"/>
      <c r="J360" s="88"/>
      <c r="K360" s="88"/>
      <c r="L360" s="88"/>
    </row>
    <row r="361" spans="1:12" s="130" customFormat="1" ht="12" customHeight="1">
      <c r="A361" s="131"/>
      <c r="B361" s="141"/>
      <c r="C361" s="88"/>
      <c r="D361" s="138">
        <f>SCORE_H!$A$101</f>
        <v>0</v>
      </c>
      <c r="E361" s="88"/>
      <c r="F361" s="139" t="str">
        <f>SCORE_H!$I$101</f>
        <v>DUFAURE Thomas 4C1444</v>
      </c>
      <c r="G361" s="88"/>
      <c r="H361" s="88"/>
      <c r="I361" s="88"/>
      <c r="J361" s="88"/>
      <c r="K361" s="88"/>
      <c r="L361" s="88"/>
    </row>
    <row r="362" spans="1:12" s="130" customFormat="1" ht="12" customHeight="1">
      <c r="A362" s="131"/>
      <c r="B362" s="137" t="str">
        <f>SCORE_H!$B$71</f>
        <v>DUFAURE Thomas 4C1444</v>
      </c>
      <c r="C362" s="88"/>
      <c r="D362" s="138"/>
      <c r="E362" s="88"/>
      <c r="F362" s="105" t="str">
        <f>SCORE_H!$H$101</f>
        <v>  </v>
      </c>
      <c r="G362" s="88"/>
      <c r="H362" s="88"/>
      <c r="I362" s="88"/>
      <c r="J362" s="88"/>
      <c r="K362" s="88"/>
      <c r="L362" s="88"/>
    </row>
    <row r="363" spans="1:12" s="130" customFormat="1" ht="12" customHeight="1">
      <c r="A363" s="131"/>
      <c r="B363" s="138">
        <f>SCORE_H!$A$71</f>
        <v>0</v>
      </c>
      <c r="C363" s="88"/>
      <c r="D363" s="139" t="str">
        <f>SCORE_H!$I$71</f>
        <v>DUFAURE Thomas 4C1444</v>
      </c>
      <c r="E363" s="88"/>
      <c r="F363" s="88"/>
      <c r="G363" s="88"/>
      <c r="H363" s="88"/>
      <c r="I363" s="88"/>
      <c r="J363" s="88"/>
      <c r="K363" s="88"/>
      <c r="L363" s="88"/>
    </row>
    <row r="364" spans="1:12" s="130" customFormat="1" ht="12" customHeight="1">
      <c r="A364" s="131"/>
      <c r="B364" s="139">
        <f>SCORE_H!$D$71</f>
      </c>
      <c r="C364" s="88"/>
      <c r="D364" s="105" t="str">
        <f>SCORE_H!$H$71</f>
        <v>  </v>
      </c>
      <c r="E364" s="88"/>
      <c r="F364" s="88"/>
      <c r="G364" s="88"/>
      <c r="H364" s="88"/>
      <c r="I364" s="88"/>
      <c r="J364" s="88"/>
      <c r="K364" s="88"/>
      <c r="L364" s="88"/>
    </row>
    <row r="365" spans="1:12" s="130" customFormat="1" ht="12" customHeight="1">
      <c r="A365" s="13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0" ht="12" customHeight="1">
      <c r="B366" s="96"/>
      <c r="C366" s="95"/>
      <c r="D366" s="95"/>
      <c r="E366" s="95"/>
      <c r="F366" s="97" t="s">
        <v>36</v>
      </c>
      <c r="G366" s="97"/>
      <c r="H366" s="97"/>
      <c r="I366" s="97"/>
      <c r="J366" s="101"/>
    </row>
    <row r="367" spans="2:10" ht="12" customHeight="1">
      <c r="B367" s="102" t="s">
        <v>42</v>
      </c>
      <c r="H367" s="92"/>
      <c r="I367" s="92"/>
      <c r="J367" s="92"/>
    </row>
    <row r="369" ht="12" customHeight="1">
      <c r="B369" s="137" t="str">
        <f>SCORE_H!$B$277</f>
        <v>POSSARD Yves 4C1420</v>
      </c>
    </row>
    <row r="370" spans="2:4" ht="12" customHeight="1">
      <c r="B370" s="138">
        <f>SCORE_H!$A$277</f>
        <v>0</v>
      </c>
      <c r="D370" s="88" t="str">
        <f>SCORE_H!$I$277</f>
        <v>VASLIN Guillaume 4C1564</v>
      </c>
    </row>
    <row r="371" spans="2:4" ht="12" customHeight="1">
      <c r="B371" s="139" t="str">
        <f>SCORE_H!$D$277</f>
        <v>VASLIN Guillaume 4C1564</v>
      </c>
      <c r="D371" s="88" t="str">
        <f>SCORE_H!$H$277</f>
        <v>  </v>
      </c>
    </row>
    <row r="372" spans="2:4" ht="12" customHeight="1">
      <c r="B372" s="105"/>
      <c r="D372" s="106" t="s">
        <v>46</v>
      </c>
    </row>
    <row r="373" spans="2:4" ht="12" customHeight="1">
      <c r="B373" s="105"/>
      <c r="D373" s="92"/>
    </row>
    <row r="375" ht="12" customHeight="1">
      <c r="B375" s="102" t="s">
        <v>48</v>
      </c>
    </row>
    <row r="377" ht="12" customHeight="1">
      <c r="B377" s="137" t="str">
        <f>SCORE_H!$B$198</f>
        <v>CAMP Mickaël 4D1842</v>
      </c>
    </row>
    <row r="378" spans="2:4" ht="12" customHeight="1">
      <c r="B378" s="138">
        <f>SCORE_H!$A$198</f>
        <v>0</v>
      </c>
      <c r="D378" s="137" t="str">
        <f>SCORE_H!$I$198</f>
        <v>BOUTET Christophe 5B2739</v>
      </c>
    </row>
    <row r="379" spans="2:4" ht="12" customHeight="1">
      <c r="B379" s="139" t="str">
        <f>SCORE_H!$D$198</f>
        <v>BOUTET Christophe 5B2739</v>
      </c>
      <c r="D379" s="138" t="str">
        <f>SCORE_H!$H$198</f>
        <v>  </v>
      </c>
    </row>
    <row r="380" spans="2:6" ht="12" customHeight="1">
      <c r="B380" s="140"/>
      <c r="D380" s="138">
        <f>SCORE_H!$A$280</f>
        <v>0</v>
      </c>
      <c r="F380" s="88" t="str">
        <f>SCORE_H!$I$280</f>
        <v>DUFAURE Thomas 4C1444</v>
      </c>
    </row>
    <row r="381" spans="2:6" ht="12" customHeight="1">
      <c r="B381" s="137" t="str">
        <f>SCORE_H!$B$199</f>
        <v>COUTURIER Romain NC4100</v>
      </c>
      <c r="D381" s="138"/>
      <c r="F381" s="88" t="str">
        <f>SCORE_H!$H$280</f>
        <v>  </v>
      </c>
    </row>
    <row r="382" spans="2:6" ht="12" customHeight="1">
      <c r="B382" s="138">
        <f>SCORE_H!$A$199</f>
        <v>0</v>
      </c>
      <c r="D382" s="139" t="str">
        <f>SCORE_H!$I$199</f>
        <v>DUFAURE Thomas 4C1444</v>
      </c>
      <c r="F382" s="106" t="s">
        <v>52</v>
      </c>
    </row>
    <row r="383" spans="2:4" ht="12" customHeight="1">
      <c r="B383" s="139" t="str">
        <f>SCORE_H!$D$199</f>
        <v>DUFAURE Thomas 4C1444</v>
      </c>
      <c r="D383" s="105" t="str">
        <f>SCORE_H!$H$199</f>
        <v>  </v>
      </c>
    </row>
    <row r="384" spans="2:4" ht="12" customHeight="1">
      <c r="B384" s="105"/>
      <c r="D384" s="105"/>
    </row>
    <row r="385" spans="2:4" ht="12" customHeight="1">
      <c r="B385" s="102" t="s">
        <v>55</v>
      </c>
      <c r="D385" s="105"/>
    </row>
    <row r="387" ht="12" customHeight="1">
      <c r="B387" s="137" t="str">
        <f>SCORE_H!$B$283</f>
        <v>COUTURIER Romain NC4100</v>
      </c>
    </row>
    <row r="388" spans="2:4" ht="12" customHeight="1">
      <c r="B388" s="138">
        <f>SCORE_H!$A$283</f>
        <v>0</v>
      </c>
      <c r="D388" s="88" t="str">
        <f>SCORE_H!$I$283</f>
        <v>COUTURIER Romain NC4100</v>
      </c>
    </row>
    <row r="389" spans="2:4" ht="12" customHeight="1">
      <c r="B389" s="139" t="str">
        <f>SCORE_H!$D$283</f>
        <v>CAMP Mickaël 4D1842</v>
      </c>
      <c r="D389" s="88" t="str">
        <f>SCORE_H!$H$283</f>
        <v>  </v>
      </c>
    </row>
    <row r="390" spans="2:4" ht="12" customHeight="1">
      <c r="B390" s="105"/>
      <c r="D390" s="106" t="s">
        <v>60</v>
      </c>
    </row>
    <row r="391" spans="2:4" ht="12" customHeight="1">
      <c r="B391" s="105"/>
      <c r="D391" s="92"/>
    </row>
    <row r="392" ht="12" customHeight="1">
      <c r="B392" s="102" t="s">
        <v>62</v>
      </c>
    </row>
    <row r="394" ht="12" customHeight="1">
      <c r="B394" s="137" t="str">
        <f>SCORE_H!$B$144</f>
        <v>LEOTIN Pierre NC4100</v>
      </c>
    </row>
    <row r="395" spans="2:4" ht="12" customHeight="1">
      <c r="B395" s="138">
        <f>SCORE_H!$A$144</f>
        <v>0</v>
      </c>
      <c r="D395" s="137" t="str">
        <f>SCORE_H!$I$144</f>
        <v>GUERPILLON Bruno NC4100</v>
      </c>
    </row>
    <row r="396" spans="2:4" ht="12" customHeight="1">
      <c r="B396" s="139" t="str">
        <f>SCORE_H!$D$144</f>
        <v>GUERPILLON Bruno NC4100</v>
      </c>
      <c r="D396" s="138" t="str">
        <f>SCORE_H!$H$144</f>
        <v>  </v>
      </c>
    </row>
    <row r="397" spans="2:6" ht="12" customHeight="1">
      <c r="B397" s="140"/>
      <c r="D397" s="138">
        <f>SCORE_H!$A$202</f>
        <v>0</v>
      </c>
      <c r="F397" s="137" t="str">
        <f>SCORE_H!$I$202</f>
        <v>GUERPILLON Bruno NC4100</v>
      </c>
    </row>
    <row r="398" spans="2:6" ht="12" customHeight="1">
      <c r="B398" s="137" t="str">
        <f>SCORE_H!$B$145</f>
        <v>CARRE Romain NC4100</v>
      </c>
      <c r="D398" s="138"/>
      <c r="F398" s="138" t="str">
        <f>SCORE_H!$H$202</f>
        <v>  </v>
      </c>
    </row>
    <row r="399" spans="2:6" ht="12" customHeight="1">
      <c r="B399" s="138">
        <f>SCORE_H!$A$145</f>
        <v>0</v>
      </c>
      <c r="D399" s="139" t="str">
        <f>SCORE_H!$I$145</f>
        <v>CARRE Romain NC4100</v>
      </c>
      <c r="F399" s="138"/>
    </row>
    <row r="400" spans="2:6" ht="12" customHeight="1">
      <c r="B400" s="139" t="str">
        <f>SCORE_H!$D$145</f>
        <v>SARRADE LOUCHEUR Arthur NC4100</v>
      </c>
      <c r="D400" s="141" t="str">
        <f>SCORE_H!$H$145</f>
        <v>  </v>
      </c>
      <c r="F400" s="138"/>
    </row>
    <row r="401" spans="2:8" ht="12" customHeight="1">
      <c r="B401" s="140"/>
      <c r="D401" s="140"/>
      <c r="F401" s="138">
        <f>SCORE_H!$A$286</f>
        <v>0</v>
      </c>
      <c r="H401" s="88" t="str">
        <f>SCORE_H!$I$286</f>
        <v>KINDTS Wilfrid NC4100</v>
      </c>
    </row>
    <row r="402" spans="2:8" ht="12" customHeight="1">
      <c r="B402" s="137" t="str">
        <f>SCORE_H!$B$146</f>
        <v>POUTAYS Richard 4D1907</v>
      </c>
      <c r="D402" s="140"/>
      <c r="F402" s="138"/>
      <c r="H402" s="88" t="str">
        <f>SCORE_H!$H$286</f>
        <v>  </v>
      </c>
    </row>
    <row r="403" spans="2:8" ht="12" customHeight="1">
      <c r="B403" s="138">
        <f>SCORE_H!$A$146</f>
        <v>0</v>
      </c>
      <c r="D403" s="137" t="str">
        <f>SCORE_H!$I$146</f>
        <v>KINDTS Wilfrid NC4100</v>
      </c>
      <c r="F403" s="138"/>
      <c r="H403" s="106" t="s">
        <v>72</v>
      </c>
    </row>
    <row r="404" spans="2:6" ht="12" customHeight="1">
      <c r="B404" s="139" t="str">
        <f>SCORE_H!$D$146</f>
        <v>KINDTS Wilfrid NC4100</v>
      </c>
      <c r="D404" s="138" t="str">
        <f>SCORE_H!$H$146</f>
        <v>  </v>
      </c>
      <c r="F404" s="138"/>
    </row>
    <row r="405" spans="2:6" ht="12" customHeight="1">
      <c r="B405" s="140"/>
      <c r="D405" s="138">
        <f>SCORE_H!$A$203</f>
        <v>0</v>
      </c>
      <c r="F405" s="139" t="str">
        <f>SCORE_H!$I$203</f>
        <v>KINDTS Wilfrid NC4100</v>
      </c>
    </row>
    <row r="406" spans="2:6" ht="12" customHeight="1">
      <c r="B406" s="137" t="str">
        <f>SCORE_H!$B$147</f>
        <v>DACHARRY Didier NC4100</v>
      </c>
      <c r="D406" s="138"/>
      <c r="F406" s="105" t="str">
        <f>SCORE_H!$H$203</f>
        <v>  </v>
      </c>
    </row>
    <row r="407" spans="2:4" ht="12" customHeight="1">
      <c r="B407" s="138">
        <f>SCORE_H!$A$147</f>
        <v>0</v>
      </c>
      <c r="D407" s="139" t="str">
        <f>SCORE_H!$I$147</f>
        <v>DACHARRY Didier NC4100</v>
      </c>
    </row>
    <row r="408" spans="2:4" ht="12" customHeight="1">
      <c r="B408" s="139" t="str">
        <f>SCORE_H!$D$147</f>
        <v>VERGNE Jean Marc NC4100</v>
      </c>
      <c r="D408" s="105" t="str">
        <f>SCORE_H!$H$147</f>
        <v>  </v>
      </c>
    </row>
    <row r="409" ht="12" customHeight="1">
      <c r="B409" s="105"/>
    </row>
    <row r="410" ht="15" customHeight="1">
      <c r="B410" s="102" t="s">
        <v>76</v>
      </c>
    </row>
    <row r="412" ht="12" customHeight="1">
      <c r="B412" s="137" t="str">
        <f>SCORE_H!$B$289</f>
        <v>DACHARRY Didier NC4100</v>
      </c>
    </row>
    <row r="413" spans="2:4" ht="12" customHeight="1">
      <c r="B413" s="138">
        <f>SCORE_H!$A$289</f>
        <v>0</v>
      </c>
      <c r="D413" s="88" t="str">
        <f>SCORE_H!$I$289</f>
        <v>DACHARRY Didier NC4100</v>
      </c>
    </row>
    <row r="414" spans="2:4" ht="12" customHeight="1">
      <c r="B414" s="139" t="str">
        <f>SCORE_H!$D$289</f>
        <v>CARRE Romain NC4100</v>
      </c>
      <c r="D414" s="88" t="str">
        <f>SCORE_H!$H$289</f>
        <v>  </v>
      </c>
    </row>
    <row r="415" ht="12" customHeight="1">
      <c r="B415" s="105"/>
    </row>
    <row r="416" spans="2:4" ht="12" customHeight="1">
      <c r="B416" s="102" t="s">
        <v>80</v>
      </c>
      <c r="D416" s="92"/>
    </row>
    <row r="417" ht="12" customHeight="1">
      <c r="D417" s="92"/>
    </row>
    <row r="418" ht="12" customHeight="1">
      <c r="B418" s="137" t="str">
        <f>SCORE_H!$B$206</f>
        <v>SARRADE LOUCHEUR Arthur NC4100</v>
      </c>
    </row>
    <row r="419" spans="2:4" ht="12" customHeight="1">
      <c r="B419" s="138">
        <f>SCORE_H!$A$206</f>
        <v>0</v>
      </c>
      <c r="D419" s="137" t="str">
        <f>SCORE_H!$I$206</f>
        <v>LEOTIN Pierre NC4100</v>
      </c>
    </row>
    <row r="420" spans="2:4" ht="12" customHeight="1">
      <c r="B420" s="139" t="str">
        <f>SCORE_H!$D$206</f>
        <v>LEOTIN Pierre NC4100</v>
      </c>
      <c r="D420" s="138" t="str">
        <f>SCORE_H!$H$206</f>
        <v>  </v>
      </c>
    </row>
    <row r="421" spans="2:6" ht="12" customHeight="1">
      <c r="B421" s="140"/>
      <c r="D421" s="138">
        <f>SCORE_H!$A$292</f>
        <v>0</v>
      </c>
      <c r="F421" s="88" t="str">
        <f>SCORE_H!$I$292</f>
        <v>LEOTIN Pierre NC4100</v>
      </c>
    </row>
    <row r="422" spans="2:6" ht="12" customHeight="1">
      <c r="B422" s="137" t="str">
        <f>SCORE_H!$B$207</f>
        <v>POUTAYS Richard 4D1907</v>
      </c>
      <c r="D422" s="138"/>
      <c r="F422" s="88" t="str">
        <f>SCORE_H!$H$292</f>
        <v>  </v>
      </c>
    </row>
    <row r="423" spans="2:6" ht="12" customHeight="1">
      <c r="B423" s="138">
        <f>SCORE_H!$A$207</f>
        <v>0</v>
      </c>
      <c r="D423" s="139" t="str">
        <f>SCORE_H!$I$207</f>
        <v>VERGNE Jean Marc NC4100</v>
      </c>
      <c r="F423" s="106" t="s">
        <v>84</v>
      </c>
    </row>
    <row r="424" spans="2:4" ht="12" customHeight="1">
      <c r="B424" s="139" t="str">
        <f>SCORE_H!$D$207</f>
        <v>VERGNE Jean Marc NC4100</v>
      </c>
      <c r="D424" s="105" t="str">
        <f>SCORE_H!$H$207</f>
        <v>  </v>
      </c>
    </row>
    <row r="425" spans="2:4" ht="12" customHeight="1">
      <c r="B425" s="105"/>
      <c r="D425" s="105"/>
    </row>
    <row r="426" spans="2:4" ht="12" customHeight="1">
      <c r="B426" s="102" t="s">
        <v>87</v>
      </c>
      <c r="D426" s="105"/>
    </row>
    <row r="427" ht="12" customHeight="1">
      <c r="B427" s="105"/>
    </row>
    <row r="428" ht="12" customHeight="1">
      <c r="B428" s="137" t="str">
        <f>SCORE_H!$B$295</f>
        <v>POUTAYS Richard 4D1907</v>
      </c>
    </row>
    <row r="429" spans="2:4" ht="12" customHeight="1">
      <c r="B429" s="138">
        <f>SCORE_H!$A$295</f>
        <v>0</v>
      </c>
      <c r="D429" s="88" t="str">
        <f>SCORE_H!$I$295</f>
        <v>SARRADE LOUCHEUR Arthur NC4100</v>
      </c>
    </row>
    <row r="430" spans="2:4" ht="12" customHeight="1">
      <c r="B430" s="139" t="str">
        <f>SCORE_H!$D$295</f>
        <v>SARRADE LOUCHEUR Arthur NC4100</v>
      </c>
      <c r="D430" s="88" t="str">
        <f>SCORE_H!$H$295</f>
        <v>  </v>
      </c>
    </row>
    <row r="431" spans="2:4" ht="12" customHeight="1">
      <c r="B431" s="105"/>
      <c r="D431" s="92"/>
    </row>
    <row r="433" spans="2:10" ht="12" customHeight="1">
      <c r="B433" s="96"/>
      <c r="C433" s="95"/>
      <c r="D433" s="95"/>
      <c r="E433" s="95"/>
      <c r="F433" s="97" t="s">
        <v>37</v>
      </c>
      <c r="G433" s="97"/>
      <c r="H433" s="97"/>
      <c r="I433" s="97"/>
      <c r="J433" s="101"/>
    </row>
    <row r="434" spans="2:10" ht="12" customHeight="1">
      <c r="B434" s="102" t="s">
        <v>43</v>
      </c>
      <c r="H434" s="92"/>
      <c r="I434" s="92"/>
      <c r="J434" s="92"/>
    </row>
    <row r="436" ht="12" customHeight="1">
      <c r="B436" s="137">
        <f>SCORE_H!$B$104</f>
      </c>
    </row>
    <row r="437" spans="2:4" ht="12" customHeight="1">
      <c r="B437" s="138">
        <f>SCORE_H!$A$104</f>
        <v>0</v>
      </c>
      <c r="D437" s="137">
        <f>SCORE_H!$I$104</f>
      </c>
    </row>
    <row r="438" spans="2:4" ht="12" customHeight="1">
      <c r="B438" s="139">
        <f>SCORE_H!$D$104</f>
      </c>
      <c r="D438" s="138" t="str">
        <f>SCORE_H!$H$104</f>
        <v>  </v>
      </c>
    </row>
    <row r="439" spans="2:4" ht="12" customHeight="1">
      <c r="B439" s="140"/>
      <c r="D439" s="138">
        <f>SCORE_H!$A$150</f>
        <v>0</v>
      </c>
    </row>
    <row r="440" spans="2:6" ht="12" customHeight="1">
      <c r="B440" s="137">
        <f>SCORE_H!$B$105</f>
      </c>
      <c r="D440" s="138"/>
      <c r="F440" s="137">
        <f>SCORE_H!$I$150</f>
      </c>
    </row>
    <row r="441" spans="2:6" ht="12" customHeight="1">
      <c r="B441" s="138">
        <f>SCORE_H!$A$105</f>
        <v>0</v>
      </c>
      <c r="D441" s="139">
        <f>SCORE_H!$I$105</f>
      </c>
      <c r="F441" s="138" t="str">
        <f>SCORE_H!$H$150</f>
        <v>  </v>
      </c>
    </row>
    <row r="442" spans="2:6" ht="12" customHeight="1">
      <c r="B442" s="139">
        <f>SCORE_H!$D$105</f>
      </c>
      <c r="D442" s="141" t="str">
        <f>SCORE_H!$H$105</f>
        <v>  </v>
      </c>
      <c r="F442" s="138"/>
    </row>
    <row r="443" spans="2:6" ht="12" customHeight="1">
      <c r="B443" s="140"/>
      <c r="D443" s="140"/>
      <c r="F443" s="138"/>
    </row>
    <row r="444" spans="2:8" ht="12" customHeight="1">
      <c r="B444" s="137">
        <f>SCORE_H!$B$106</f>
      </c>
      <c r="D444" s="140"/>
      <c r="F444" s="138">
        <f>SCORE_H!$A$210</f>
        <v>0</v>
      </c>
      <c r="H444" s="137">
        <f>SCORE_H!$I$210</f>
      </c>
    </row>
    <row r="445" spans="2:8" ht="12" customHeight="1">
      <c r="B445" s="138">
        <f>SCORE_H!$A$106</f>
        <v>0</v>
      </c>
      <c r="D445" s="137">
        <f>SCORE_H!$I$106</f>
      </c>
      <c r="F445" s="138"/>
      <c r="H445" s="138" t="str">
        <f>SCORE_H!$H$210</f>
        <v>  </v>
      </c>
    </row>
    <row r="446" spans="2:8" ht="12" customHeight="1">
      <c r="B446" s="139">
        <f>SCORE_H!$D$106</f>
      </c>
      <c r="D446" s="138" t="str">
        <f>SCORE_H!$H$106</f>
        <v>  </v>
      </c>
      <c r="F446" s="138"/>
      <c r="H446" s="138"/>
    </row>
    <row r="447" spans="2:8" ht="12" customHeight="1">
      <c r="B447" s="140"/>
      <c r="D447" s="138">
        <f>SCORE_H!$A$151</f>
        <v>0</v>
      </c>
      <c r="F447" s="138"/>
      <c r="H447" s="138"/>
    </row>
    <row r="448" spans="2:8" ht="12" customHeight="1">
      <c r="B448" s="137">
        <f>SCORE_H!$B$107</f>
      </c>
      <c r="D448" s="138"/>
      <c r="F448" s="139">
        <f>SCORE_H!$I$151</f>
      </c>
      <c r="H448" s="138"/>
    </row>
    <row r="449" spans="2:8" ht="12" customHeight="1">
      <c r="B449" s="138">
        <f>SCORE_H!$A$107</f>
        <v>0</v>
      </c>
      <c r="D449" s="139">
        <f>SCORE_H!$I$107</f>
      </c>
      <c r="F449" s="141" t="str">
        <f>SCORE_H!$H$151</f>
        <v>  </v>
      </c>
      <c r="H449" s="138"/>
    </row>
    <row r="450" spans="2:8" ht="12" customHeight="1">
      <c r="B450" s="139">
        <f>SCORE_H!$D$107</f>
      </c>
      <c r="D450" s="141" t="str">
        <f>SCORE_H!$H$107</f>
        <v>  </v>
      </c>
      <c r="F450" s="140"/>
      <c r="H450" s="138"/>
    </row>
    <row r="451" spans="2:8" ht="12" customHeight="1">
      <c r="B451" s="140"/>
      <c r="D451" s="140"/>
      <c r="F451" s="140"/>
      <c r="H451" s="138"/>
    </row>
    <row r="452" spans="2:10" ht="12" customHeight="1">
      <c r="B452" s="137">
        <f>SCORE_H!$B$108</f>
      </c>
      <c r="D452" s="140"/>
      <c r="F452" s="140"/>
      <c r="H452" s="138">
        <f>SCORE_H!$A$298</f>
        <v>0</v>
      </c>
      <c r="J452" s="88">
        <f>SCORE_H!$I$298</f>
      </c>
    </row>
    <row r="453" spans="2:10" ht="12" customHeight="1">
      <c r="B453" s="138">
        <f>SCORE_H!$A$108</f>
        <v>0</v>
      </c>
      <c r="D453" s="137">
        <f>SCORE_H!$I$108</f>
      </c>
      <c r="F453" s="140"/>
      <c r="H453" s="138"/>
      <c r="J453" s="88" t="str">
        <f>SCORE_H!$H$298</f>
        <v>  </v>
      </c>
    </row>
    <row r="454" spans="2:10" ht="12" customHeight="1">
      <c r="B454" s="139">
        <f>SCORE_H!$D$108</f>
      </c>
      <c r="D454" s="138" t="str">
        <f>SCORE_H!$H$108</f>
        <v>  </v>
      </c>
      <c r="F454" s="140"/>
      <c r="H454" s="138"/>
      <c r="J454" s="106" t="s">
        <v>58</v>
      </c>
    </row>
    <row r="455" spans="2:8" ht="12" customHeight="1">
      <c r="B455" s="140"/>
      <c r="D455" s="138">
        <f>SCORE_H!$A$152</f>
        <v>0</v>
      </c>
      <c r="F455" s="140"/>
      <c r="H455" s="138"/>
    </row>
    <row r="456" spans="2:8" ht="12" customHeight="1">
      <c r="B456" s="137">
        <f>SCORE_H!$B$109</f>
      </c>
      <c r="D456" s="138"/>
      <c r="F456" s="137">
        <f>SCORE_H!$I$152</f>
      </c>
      <c r="H456" s="138"/>
    </row>
    <row r="457" spans="2:8" ht="12" customHeight="1">
      <c r="B457" s="138">
        <f>SCORE_H!$A$109</f>
        <v>0</v>
      </c>
      <c r="D457" s="139">
        <f>SCORE_H!$I$109</f>
      </c>
      <c r="F457" s="138" t="str">
        <f>SCORE_H!$H$152</f>
        <v>  </v>
      </c>
      <c r="H457" s="138"/>
    </row>
    <row r="458" spans="2:8" ht="12" customHeight="1">
      <c r="B458" s="139">
        <f>SCORE_H!$D$109</f>
      </c>
      <c r="D458" s="141" t="str">
        <f>SCORE_H!$H$109</f>
        <v>  </v>
      </c>
      <c r="F458" s="138"/>
      <c r="H458" s="138"/>
    </row>
    <row r="459" spans="2:8" ht="12" customHeight="1">
      <c r="B459" s="140"/>
      <c r="D459" s="140"/>
      <c r="F459" s="138"/>
      <c r="H459" s="138"/>
    </row>
    <row r="460" spans="2:8" ht="12" customHeight="1">
      <c r="B460" s="137">
        <f>SCORE_H!$B$110</f>
      </c>
      <c r="D460" s="140"/>
      <c r="F460" s="138">
        <f>SCORE_H!$A$211</f>
        <v>0</v>
      </c>
      <c r="H460" s="138"/>
    </row>
    <row r="461" spans="2:8" ht="12" customHeight="1">
      <c r="B461" s="138">
        <f>SCORE_H!$A$110</f>
        <v>0</v>
      </c>
      <c r="D461" s="137">
        <f>SCORE_H!$I$110</f>
      </c>
      <c r="F461" s="138"/>
      <c r="H461" s="139">
        <f>SCORE_H!$I$111</f>
      </c>
    </row>
    <row r="462" spans="2:8" ht="15" customHeight="1">
      <c r="B462" s="139">
        <f>SCORE_H!$D$110</f>
      </c>
      <c r="D462" s="138" t="str">
        <f>SCORE_H!$H$110</f>
        <v>  </v>
      </c>
      <c r="F462" s="138"/>
      <c r="H462" s="105" t="str">
        <f>SCORE_H!$H$111</f>
        <v>  </v>
      </c>
    </row>
    <row r="463" spans="2:6" ht="12" customHeight="1">
      <c r="B463" s="140"/>
      <c r="D463" s="138">
        <f>SCORE_H!$A$153</f>
        <v>0</v>
      </c>
      <c r="F463" s="138"/>
    </row>
    <row r="464" spans="2:6" ht="12" customHeight="1">
      <c r="B464" s="137">
        <f>SCORE_H!$B$111</f>
      </c>
      <c r="D464" s="138"/>
      <c r="F464" s="139">
        <f>SCORE_H!$I$153</f>
      </c>
    </row>
    <row r="465" spans="2:6" ht="12" customHeight="1">
      <c r="B465" s="138">
        <f>SCORE_H!$A$111</f>
        <v>0</v>
      </c>
      <c r="D465" s="139">
        <f>SCORE_H!$I$111</f>
      </c>
      <c r="F465" s="105" t="str">
        <f>SCORE_H!$H$153</f>
        <v>  </v>
      </c>
    </row>
    <row r="466" spans="2:4" ht="12" customHeight="1">
      <c r="B466" s="139">
        <f>SCORE_H!$D$111</f>
      </c>
      <c r="D466" s="105" t="str">
        <f>SCORE_H!$H$111</f>
        <v>  </v>
      </c>
    </row>
    <row r="467" spans="2:4" ht="12" customHeight="1">
      <c r="B467" s="105"/>
      <c r="D467" s="105"/>
    </row>
    <row r="468" spans="2:4" ht="12" customHeight="1">
      <c r="B468" s="102" t="s">
        <v>70</v>
      </c>
      <c r="D468" s="105"/>
    </row>
    <row r="470" ht="12" customHeight="1">
      <c r="B470" s="137">
        <f>SCORE_H!$B$301</f>
      </c>
    </row>
    <row r="471" spans="2:4" ht="12" customHeight="1">
      <c r="B471" s="138">
        <f>SCORE_H!$A$301</f>
        <v>0</v>
      </c>
      <c r="D471" s="88">
        <f>SCORE_H!$I$301</f>
      </c>
    </row>
    <row r="472" spans="2:4" ht="12" customHeight="1">
      <c r="B472" s="139">
        <f>SCORE_H!$D$301</f>
      </c>
      <c r="D472" s="88" t="str">
        <f>SCORE_H!$H$301</f>
        <v>  </v>
      </c>
    </row>
    <row r="473" spans="2:4" ht="12" customHeight="1">
      <c r="B473" s="105"/>
      <c r="D473" s="92"/>
    </row>
    <row r="474" spans="2:8" ht="12" customHeight="1">
      <c r="B474" s="91"/>
      <c r="C474" s="91"/>
      <c r="D474" s="91"/>
      <c r="E474" s="91"/>
      <c r="F474" s="91"/>
      <c r="G474" s="91"/>
      <c r="H474" s="91"/>
    </row>
    <row r="475" spans="2:8" ht="12" customHeight="1">
      <c r="B475" s="102" t="s">
        <v>75</v>
      </c>
      <c r="D475" s="92"/>
      <c r="E475" s="91"/>
      <c r="F475" s="91"/>
      <c r="G475" s="91"/>
      <c r="H475" s="91"/>
    </row>
    <row r="476" spans="2:4" ht="12" customHeight="1">
      <c r="B476" s="109"/>
      <c r="D476" s="92"/>
    </row>
    <row r="477" ht="12" customHeight="1">
      <c r="B477" s="137">
        <f>SCORE_H!$B$214</f>
      </c>
    </row>
    <row r="478" spans="2:4" ht="12" customHeight="1">
      <c r="B478" s="138">
        <f>SCORE_H!$A$214</f>
        <v>0</v>
      </c>
      <c r="D478" s="137">
        <f>SCORE_H!$I$214</f>
      </c>
    </row>
    <row r="479" spans="2:4" ht="12" customHeight="1">
      <c r="B479" s="139">
        <f>SCORE_H!$D$214</f>
      </c>
      <c r="D479" s="138" t="str">
        <f>SCORE_H!$H$214</f>
        <v>  </v>
      </c>
    </row>
    <row r="480" spans="2:6" ht="12" customHeight="1">
      <c r="B480" s="140"/>
      <c r="D480" s="138">
        <f>SCORE_H!$A$304</f>
        <v>0</v>
      </c>
      <c r="F480" s="88">
        <f>SCORE_H!$I$304</f>
      </c>
    </row>
    <row r="481" spans="2:6" ht="12" customHeight="1">
      <c r="B481" s="137">
        <f>SCORE_H!$B$215</f>
      </c>
      <c r="D481" s="138"/>
      <c r="F481" s="88" t="str">
        <f>SCORE_H!$H$304</f>
        <v>  </v>
      </c>
    </row>
    <row r="482" spans="2:6" ht="12" customHeight="1">
      <c r="B482" s="138">
        <f>SCORE_H!$A$215</f>
        <v>0</v>
      </c>
      <c r="D482" s="139">
        <f>SCORE_H!$I$215</f>
      </c>
      <c r="F482" s="106" t="s">
        <v>79</v>
      </c>
    </row>
    <row r="483" spans="2:4" ht="12" customHeight="1">
      <c r="B483" s="139">
        <f>SCORE_H!$D$215</f>
      </c>
      <c r="D483" s="105" t="str">
        <f>SCORE_H!$H$215</f>
        <v>  </v>
      </c>
    </row>
    <row r="484" spans="2:4" ht="12" customHeight="1">
      <c r="B484" s="105"/>
      <c r="D484" s="105"/>
    </row>
    <row r="485" spans="2:4" ht="12" customHeight="1">
      <c r="B485" s="102" t="s">
        <v>82</v>
      </c>
      <c r="D485" s="105"/>
    </row>
    <row r="487" spans="2:10" ht="12" customHeight="1">
      <c r="B487" s="137">
        <f>SCORE_H!$B$307</f>
      </c>
      <c r="I487" s="110"/>
      <c r="J487" s="111"/>
    </row>
    <row r="488" spans="2:6" ht="12" customHeight="1">
      <c r="B488" s="138">
        <f>SCORE_H!$A$307</f>
        <v>0</v>
      </c>
      <c r="D488" s="88">
        <f>SCORE_H!$I$307</f>
      </c>
      <c r="F488" s="92"/>
    </row>
    <row r="489" spans="2:4" ht="12" customHeight="1">
      <c r="B489" s="139">
        <f>SCORE_H!$D$307</f>
      </c>
      <c r="D489" s="88" t="str">
        <f>SCORE_H!$H$307</f>
        <v>  </v>
      </c>
    </row>
    <row r="490" spans="2:8" ht="12" customHeight="1">
      <c r="B490" s="91"/>
      <c r="C490" s="91"/>
      <c r="D490" s="91"/>
      <c r="E490" s="91"/>
      <c r="F490" s="91"/>
      <c r="G490" s="91"/>
      <c r="H490" s="91"/>
    </row>
    <row r="491" spans="2:8" ht="12" customHeight="1">
      <c r="B491" s="94"/>
      <c r="C491" s="94"/>
      <c r="D491" s="94"/>
      <c r="E491" s="97" t="s">
        <v>38</v>
      </c>
      <c r="F491" s="97"/>
      <c r="G491" s="97"/>
      <c r="H491" s="97"/>
    </row>
    <row r="492" spans="2:8" ht="12" customHeight="1">
      <c r="B492" s="91"/>
      <c r="C492" s="91"/>
      <c r="D492" s="91"/>
      <c r="E492" s="91"/>
      <c r="F492" s="91"/>
      <c r="G492" s="91"/>
      <c r="H492" s="91"/>
    </row>
    <row r="493" ht="12" customHeight="1">
      <c r="B493" s="102" t="s">
        <v>44</v>
      </c>
    </row>
    <row r="495" ht="12" customHeight="1">
      <c r="B495" s="137">
        <f>SCORE_H!$B$156</f>
      </c>
    </row>
    <row r="496" spans="1:4" ht="12" customHeight="1">
      <c r="A496" s="88"/>
      <c r="B496" s="138">
        <f>SCORE_H!$A$156</f>
        <v>0</v>
      </c>
      <c r="D496" s="137">
        <f>SCORE_H!$I$156</f>
      </c>
    </row>
    <row r="497" spans="2:4" s="88" customFormat="1" ht="12" customHeight="1">
      <c r="B497" s="139">
        <f>SCORE_H!$D$156</f>
      </c>
      <c r="D497" s="138" t="str">
        <f>SCORE_H!$H$156</f>
        <v>  </v>
      </c>
    </row>
    <row r="498" spans="2:4" s="88" customFormat="1" ht="12" customHeight="1">
      <c r="B498" s="140"/>
      <c r="D498" s="138">
        <f>SCORE_H!$A$218</f>
        <v>0</v>
      </c>
    </row>
    <row r="499" spans="2:6" s="88" customFormat="1" ht="12" customHeight="1">
      <c r="B499" s="137">
        <f>SCORE_H!$B$157</f>
      </c>
      <c r="D499" s="138"/>
      <c r="F499" s="137">
        <f>SCORE_H!$I$218</f>
      </c>
    </row>
    <row r="500" spans="2:6" s="88" customFormat="1" ht="12" customHeight="1">
      <c r="B500" s="138">
        <f>SCORE_H!$A$157</f>
        <v>0</v>
      </c>
      <c r="D500" s="139">
        <f>SCORE_H!$I$157</f>
      </c>
      <c r="F500" s="138" t="str">
        <f>SCORE_H!$H$218</f>
        <v>  </v>
      </c>
    </row>
    <row r="501" spans="2:6" s="88" customFormat="1" ht="12" customHeight="1">
      <c r="B501" s="139">
        <f>SCORE_H!$D$157</f>
      </c>
      <c r="D501" s="141" t="str">
        <f>SCORE_H!$H$157</f>
        <v>  </v>
      </c>
      <c r="F501" s="138"/>
    </row>
    <row r="502" spans="2:6" s="88" customFormat="1" ht="12" customHeight="1">
      <c r="B502" s="140"/>
      <c r="D502" s="140"/>
      <c r="F502" s="138"/>
    </row>
    <row r="503" spans="2:8" ht="12" customHeight="1">
      <c r="B503" s="137">
        <f>SCORE_H!$B$158</f>
      </c>
      <c r="D503" s="140"/>
      <c r="F503" s="138">
        <f>SCORE_H!$A$310</f>
        <v>0</v>
      </c>
      <c r="H503" s="88">
        <f>SCORE_H!$I$310</f>
      </c>
    </row>
    <row r="504" spans="2:8" ht="12" customHeight="1">
      <c r="B504" s="138">
        <f>SCORE_H!$A$158</f>
        <v>0</v>
      </c>
      <c r="D504" s="137">
        <f>SCORE_H!$I$158</f>
      </c>
      <c r="F504" s="138"/>
      <c r="H504" s="88" t="str">
        <f>SCORE_H!$H$310</f>
        <v>  </v>
      </c>
    </row>
    <row r="505" spans="2:8" ht="12" customHeight="1">
      <c r="B505" s="139">
        <f>SCORE_H!$D$158</f>
      </c>
      <c r="D505" s="138" t="str">
        <f>SCORE_H!$H$158</f>
        <v>  </v>
      </c>
      <c r="F505" s="138"/>
      <c r="H505" s="106" t="s">
        <v>50</v>
      </c>
    </row>
    <row r="506" spans="2:6" ht="12" customHeight="1">
      <c r="B506" s="140"/>
      <c r="D506" s="138">
        <f>SCORE_H!$A$219</f>
        <v>0</v>
      </c>
      <c r="F506" s="138"/>
    </row>
    <row r="507" spans="2:6" ht="12" customHeight="1">
      <c r="B507" s="137">
        <f>SCORE_H!$B$159</f>
      </c>
      <c r="D507" s="138"/>
      <c r="F507" s="139">
        <f>SCORE_H!$I$219</f>
      </c>
    </row>
    <row r="508" spans="2:6" ht="12" customHeight="1">
      <c r="B508" s="138">
        <f>SCORE_H!$A$159</f>
        <v>0</v>
      </c>
      <c r="D508" s="139">
        <f>SCORE_H!$I$159</f>
      </c>
      <c r="F508" s="105" t="str">
        <f>SCORE_H!$H$219</f>
        <v>  </v>
      </c>
    </row>
    <row r="509" spans="2:4" ht="12" customHeight="1">
      <c r="B509" s="139">
        <f>SCORE_H!$D$159</f>
      </c>
      <c r="D509" s="105" t="str">
        <f>SCORE_H!$H$159</f>
        <v>  </v>
      </c>
    </row>
    <row r="510" spans="2:4" ht="12" customHeight="1">
      <c r="B510" s="105"/>
      <c r="D510" s="105"/>
    </row>
    <row r="511" spans="2:4" ht="12" customHeight="1">
      <c r="B511" s="102" t="s">
        <v>57</v>
      </c>
      <c r="D511" s="105"/>
    </row>
    <row r="513" ht="12" customHeight="1">
      <c r="B513" s="137">
        <f>SCORE_H!$B$313</f>
      </c>
    </row>
    <row r="514" spans="2:6" ht="12" customHeight="1">
      <c r="B514" s="138">
        <f>SCORE_H!$A$313</f>
        <v>0</v>
      </c>
      <c r="D514" s="88">
        <f>SCORE_H!$I$313</f>
      </c>
      <c r="F514" s="92"/>
    </row>
    <row r="515" spans="2:4" ht="12" customHeight="1">
      <c r="B515" s="139">
        <f>SCORE_H!$D$313</f>
      </c>
      <c r="D515" s="88" t="str">
        <f>SCORE_H!$H$313</f>
        <v>  </v>
      </c>
    </row>
    <row r="516" ht="12" customHeight="1">
      <c r="B516" s="105"/>
    </row>
    <row r="517" ht="12" customHeight="1">
      <c r="B517" s="102" t="s">
        <v>63</v>
      </c>
    </row>
    <row r="519" ht="12" customHeight="1">
      <c r="B519" s="137">
        <f>SCORE_H!$B$222</f>
      </c>
    </row>
    <row r="520" spans="2:4" ht="12" customHeight="1">
      <c r="B520" s="138">
        <f>SCORE_H!$A$222</f>
        <v>0</v>
      </c>
      <c r="D520" s="137">
        <f>SCORE_H!$I$222</f>
      </c>
    </row>
    <row r="521" spans="2:4" ht="12" customHeight="1">
      <c r="B521" s="139">
        <f>SCORE_H!$D$222</f>
      </c>
      <c r="D521" s="138" t="str">
        <f>SCORE_H!$H$222</f>
        <v>  </v>
      </c>
    </row>
    <row r="522" spans="2:8" ht="12" customHeight="1">
      <c r="B522" s="140"/>
      <c r="D522" s="138">
        <f>SCORE_H!$A$316</f>
        <v>0</v>
      </c>
      <c r="F522" s="88">
        <f>SCORE_H!$I$316</f>
      </c>
      <c r="H522" s="91"/>
    </row>
    <row r="523" spans="2:6" ht="12" customHeight="1">
      <c r="B523" s="137">
        <f>SCORE_H!$B$223</f>
      </c>
      <c r="D523" s="138"/>
      <c r="F523" s="88" t="str">
        <f>SCORE_H!$H$316</f>
        <v>  </v>
      </c>
    </row>
    <row r="524" spans="2:6" ht="12" customHeight="1">
      <c r="B524" s="138">
        <f>SCORE_H!$A$223</f>
        <v>0</v>
      </c>
      <c r="D524" s="139">
        <f>SCORE_H!$I$223</f>
      </c>
      <c r="F524" s="106" t="s">
        <v>65</v>
      </c>
    </row>
    <row r="525" spans="2:4" ht="12" customHeight="1">
      <c r="B525" s="139">
        <f>SCORE_H!$D$223</f>
      </c>
      <c r="D525" s="91"/>
    </row>
    <row r="526" spans="2:4" ht="12" customHeight="1">
      <c r="B526" s="105"/>
      <c r="D526" s="105"/>
    </row>
    <row r="527" spans="2:4" ht="12" customHeight="1">
      <c r="B527" s="102" t="s">
        <v>71</v>
      </c>
      <c r="D527" s="105"/>
    </row>
    <row r="528" ht="12" customHeight="1">
      <c r="D528" s="105" t="str">
        <f>SCORE_H!$H$223</f>
        <v>  </v>
      </c>
    </row>
    <row r="529" ht="12" customHeight="1">
      <c r="B529" s="137">
        <f>SCORE_H!$B$319</f>
      </c>
    </row>
    <row r="530" spans="2:6" ht="12" customHeight="1">
      <c r="B530" s="138">
        <f>SCORE_H!$A$319</f>
        <v>0</v>
      </c>
      <c r="D530" s="88">
        <f>SCORE_H!$I$319</f>
      </c>
      <c r="F530" s="92"/>
    </row>
    <row r="531" spans="2:4" ht="12" customHeight="1">
      <c r="B531" s="139">
        <f>SCORE_H!$D$319</f>
      </c>
      <c r="D531" s="88" t="str">
        <f>SCORE_H!$H$319</f>
        <v>  </v>
      </c>
    </row>
    <row r="532" spans="2:8" ht="12" customHeight="1">
      <c r="B532" s="91"/>
      <c r="C532" s="91"/>
      <c r="D532" s="91"/>
      <c r="E532" s="91"/>
      <c r="F532" s="91"/>
      <c r="G532" s="91"/>
      <c r="H532" s="91"/>
    </row>
  </sheetData>
  <sheetProtection/>
  <printOptions horizontalCentered="1"/>
  <pageMargins left="0.15748031496062992" right="0.1968503937007874" top="0.1968503937007874" bottom="0.1968503937007874" header="0.1968503937007874" footer="0.1968503937007874"/>
  <pageSetup horizontalDpi="300" verticalDpi="300" orientation="portrait" paperSize="9" scale="93" r:id="rId2"/>
  <rowBreaks count="8" manualBreakCount="8">
    <brk id="68" max="255" man="1"/>
    <brk id="133" max="255" man="1"/>
    <brk id="197" max="255" man="1"/>
    <brk id="256" max="255" man="1"/>
    <brk id="297" max="255" man="1"/>
    <brk id="365" max="255" man="1"/>
    <brk id="432" max="255" man="1"/>
    <brk id="49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L532"/>
  <sheetViews>
    <sheetView zoomScale="75" zoomScaleNormal="75" zoomScalePageLayoutView="0" workbookViewId="0" topLeftCell="A79">
      <selection activeCell="H7" sqref="H7"/>
    </sheetView>
  </sheetViews>
  <sheetFormatPr defaultColWidth="12" defaultRowHeight="12" customHeight="1"/>
  <cols>
    <col min="1" max="1" width="9.83203125" style="91" customWidth="1"/>
    <col min="2" max="2" width="19.33203125" style="88" customWidth="1"/>
    <col min="3" max="3" width="1.5" style="88" customWidth="1"/>
    <col min="4" max="4" width="20.83203125" style="88" customWidth="1"/>
    <col min="5" max="5" width="1.0078125" style="88" customWidth="1"/>
    <col min="6" max="6" width="20.83203125" style="88" customWidth="1"/>
    <col min="7" max="7" width="1.3359375" style="88" customWidth="1"/>
    <col min="8" max="8" width="20.83203125" style="88" customWidth="1"/>
    <col min="9" max="9" width="1.66796875" style="88" customWidth="1"/>
    <col min="10" max="10" width="20.83203125" style="88" customWidth="1"/>
    <col min="11" max="11" width="2.33203125" style="88" customWidth="1"/>
    <col min="12" max="12" width="20.83203125" style="88" customWidth="1"/>
    <col min="13" max="16384" width="12" style="91" customWidth="1"/>
  </cols>
  <sheetData>
    <row r="1" spans="2:12" ht="15.75" customHeight="1">
      <c r="B1" s="86" t="s">
        <v>89</v>
      </c>
      <c r="C1" s="86"/>
      <c r="D1" s="86"/>
      <c r="E1" s="86"/>
      <c r="F1" s="86"/>
      <c r="G1" s="86"/>
      <c r="H1" s="126" t="e">
        <f>IF(#REF!="","",#REF!)</f>
        <v>#REF!</v>
      </c>
      <c r="I1" s="86"/>
      <c r="J1" s="86"/>
      <c r="K1" s="87"/>
      <c r="L1" s="126" t="e">
        <f>IF(#REF!="","",#REF!)</f>
        <v>#REF!</v>
      </c>
    </row>
    <row r="2" spans="2:12" ht="12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s="94" customFormat="1" ht="12" customHeight="1">
      <c r="B3" s="93" t="s">
        <v>28</v>
      </c>
      <c r="C3" s="93"/>
      <c r="D3" s="93" t="s">
        <v>29</v>
      </c>
      <c r="E3" s="93"/>
      <c r="F3" s="93" t="s">
        <v>30</v>
      </c>
      <c r="G3" s="93"/>
      <c r="H3" s="93" t="s">
        <v>31</v>
      </c>
      <c r="I3" s="93"/>
      <c r="J3" s="93" t="s">
        <v>32</v>
      </c>
      <c r="K3" s="93"/>
      <c r="L3" s="93" t="s">
        <v>33</v>
      </c>
    </row>
    <row r="5" spans="2:12" ht="12" customHeight="1">
      <c r="B5" s="137" t="e">
        <f>#REF!</f>
        <v>#REF!</v>
      </c>
      <c r="H5" s="103"/>
      <c r="I5" s="103"/>
      <c r="J5" s="103"/>
      <c r="K5" s="103"/>
      <c r="L5" s="163"/>
    </row>
    <row r="6" spans="2:12" ht="12" customHeight="1">
      <c r="B6" s="138" t="e">
        <f>#REF!</f>
        <v>#REF!</v>
      </c>
      <c r="C6" s="105"/>
      <c r="D6" s="142" t="e">
        <f>#REF!</f>
        <v>#REF!</v>
      </c>
      <c r="H6" s="103"/>
      <c r="I6" s="103"/>
      <c r="J6" s="103"/>
      <c r="K6" s="103"/>
      <c r="L6" s="163"/>
    </row>
    <row r="7" spans="2:12" ht="12" customHeight="1">
      <c r="B7" s="139" t="e">
        <f>#REF!</f>
        <v>#REF!</v>
      </c>
      <c r="D7" s="143" t="e">
        <f>#REF!</f>
        <v>#REF!</v>
      </c>
      <c r="L7" s="105"/>
    </row>
    <row r="8" spans="2:6" ht="12" customHeight="1">
      <c r="B8" s="140"/>
      <c r="D8" s="143" t="e">
        <f>#REF!</f>
        <v>#REF!</v>
      </c>
      <c r="E8" s="105"/>
      <c r="F8" s="148" t="e">
        <f>#REF!</f>
        <v>#REF!</v>
      </c>
    </row>
    <row r="9" spans="2:6" ht="12" customHeight="1">
      <c r="B9" s="137" t="e">
        <f>#REF!</f>
        <v>#REF!</v>
      </c>
      <c r="D9" s="143"/>
      <c r="F9" s="149" t="e">
        <f>#REF!</f>
        <v>#REF!</v>
      </c>
    </row>
    <row r="10" spans="2:6" ht="12" customHeight="1">
      <c r="B10" s="138" t="e">
        <f>#REF!</f>
        <v>#REF!</v>
      </c>
      <c r="C10" s="105"/>
      <c r="D10" s="144" t="e">
        <f>#REF!</f>
        <v>#REF!</v>
      </c>
      <c r="F10" s="149"/>
    </row>
    <row r="11" spans="2:6" ht="12" customHeight="1">
      <c r="B11" s="139" t="e">
        <f>#REF!</f>
        <v>#REF!</v>
      </c>
      <c r="D11" s="145" t="e">
        <f>#REF!</f>
        <v>#REF!</v>
      </c>
      <c r="F11" s="149"/>
    </row>
    <row r="12" spans="2:8" ht="12" customHeight="1">
      <c r="B12" s="140"/>
      <c r="D12" s="146"/>
      <c r="F12" s="149" t="e">
        <f>#REF!</f>
        <v>#REF!</v>
      </c>
      <c r="H12" s="153" t="e">
        <f>#REF!</f>
        <v>#REF!</v>
      </c>
    </row>
    <row r="13" spans="2:8" ht="12" customHeight="1">
      <c r="B13" s="137" t="e">
        <f>#REF!</f>
        <v>#REF!</v>
      </c>
      <c r="D13" s="146"/>
      <c r="F13" s="149"/>
      <c r="H13" s="154" t="e">
        <f>#REF!</f>
        <v>#REF!</v>
      </c>
    </row>
    <row r="14" spans="2:8" ht="12" customHeight="1">
      <c r="B14" s="138" t="e">
        <f>#REF!</f>
        <v>#REF!</v>
      </c>
      <c r="D14" s="142" t="e">
        <f>#REF!</f>
        <v>#REF!</v>
      </c>
      <c r="F14" s="149"/>
      <c r="H14" s="154"/>
    </row>
    <row r="15" spans="2:8" ht="12" customHeight="1">
      <c r="B15" s="139" t="e">
        <f>#REF!</f>
        <v>#REF!</v>
      </c>
      <c r="D15" s="143" t="e">
        <f>#REF!</f>
        <v>#REF!</v>
      </c>
      <c r="F15" s="149"/>
      <c r="H15" s="154"/>
    </row>
    <row r="16" spans="2:8" ht="12" customHeight="1">
      <c r="B16" s="140"/>
      <c r="D16" s="143" t="e">
        <f>#REF!</f>
        <v>#REF!</v>
      </c>
      <c r="F16" s="150" t="e">
        <f>#REF!</f>
        <v>#REF!</v>
      </c>
      <c r="H16" s="154"/>
    </row>
    <row r="17" spans="2:8" ht="12" customHeight="1">
      <c r="B17" s="137" t="e">
        <f>#REF!</f>
        <v>#REF!</v>
      </c>
      <c r="D17" s="143"/>
      <c r="F17" s="151" t="e">
        <f>#REF!</f>
        <v>#REF!</v>
      </c>
      <c r="H17" s="154"/>
    </row>
    <row r="18" spans="2:8" ht="12" customHeight="1">
      <c r="B18" s="138" t="e">
        <f>#REF!</f>
        <v>#REF!</v>
      </c>
      <c r="D18" s="144" t="e">
        <f>#REF!</f>
        <v>#REF!</v>
      </c>
      <c r="F18" s="152"/>
      <c r="H18" s="154"/>
    </row>
    <row r="19" spans="2:8" ht="12" customHeight="1">
      <c r="B19" s="139" t="e">
        <f>#REF!</f>
        <v>#REF!</v>
      </c>
      <c r="D19" s="145" t="e">
        <f>#REF!</f>
        <v>#REF!</v>
      </c>
      <c r="F19" s="152"/>
      <c r="H19" s="154"/>
    </row>
    <row r="20" spans="2:10" ht="12" customHeight="1">
      <c r="B20" s="140"/>
      <c r="D20" s="146"/>
      <c r="F20" s="152"/>
      <c r="H20" s="154" t="e">
        <f>#REF!</f>
        <v>#REF!</v>
      </c>
      <c r="J20" s="137" t="e">
        <f>#REF!</f>
        <v>#REF!</v>
      </c>
    </row>
    <row r="21" spans="2:10" ht="12" customHeight="1">
      <c r="B21" s="137" t="e">
        <f>#REF!</f>
        <v>#REF!</v>
      </c>
      <c r="D21" s="146"/>
      <c r="F21" s="152"/>
      <c r="H21" s="154"/>
      <c r="J21" s="138" t="e">
        <f>#REF!</f>
        <v>#REF!</v>
      </c>
    </row>
    <row r="22" spans="2:10" ht="12" customHeight="1">
      <c r="B22" s="138" t="e">
        <f>#REF!</f>
        <v>#REF!</v>
      </c>
      <c r="D22" s="142" t="e">
        <f>#REF!</f>
        <v>#REF!</v>
      </c>
      <c r="F22" s="152"/>
      <c r="H22" s="154"/>
      <c r="J22" s="138"/>
    </row>
    <row r="23" spans="2:10" ht="12" customHeight="1">
      <c r="B23" s="139" t="e">
        <f>#REF!</f>
        <v>#REF!</v>
      </c>
      <c r="D23" s="143" t="e">
        <f>#REF!</f>
        <v>#REF!</v>
      </c>
      <c r="F23" s="152"/>
      <c r="H23" s="154"/>
      <c r="J23" s="138"/>
    </row>
    <row r="24" spans="2:10" ht="12" customHeight="1">
      <c r="B24" s="140"/>
      <c r="D24" s="143" t="e">
        <f>#REF!</f>
        <v>#REF!</v>
      </c>
      <c r="F24" s="148" t="e">
        <f>#REF!</f>
        <v>#REF!</v>
      </c>
      <c r="H24" s="154"/>
      <c r="J24" s="138"/>
    </row>
    <row r="25" spans="2:10" ht="12" customHeight="1">
      <c r="B25" s="137" t="e">
        <f>#REF!</f>
        <v>#REF!</v>
      </c>
      <c r="D25" s="143"/>
      <c r="F25" s="149" t="e">
        <f>#REF!</f>
        <v>#REF!</v>
      </c>
      <c r="H25" s="154"/>
      <c r="J25" s="138"/>
    </row>
    <row r="26" spans="2:10" ht="12" customHeight="1">
      <c r="B26" s="138" t="e">
        <f>#REF!</f>
        <v>#REF!</v>
      </c>
      <c r="D26" s="144" t="e">
        <f>#REF!</f>
        <v>#REF!</v>
      </c>
      <c r="F26" s="149"/>
      <c r="H26" s="154"/>
      <c r="J26" s="138"/>
    </row>
    <row r="27" spans="2:10" ht="12" customHeight="1">
      <c r="B27" s="139" t="e">
        <f>#REF!</f>
        <v>#REF!</v>
      </c>
      <c r="D27" s="145" t="e">
        <f>#REF!</f>
        <v>#REF!</v>
      </c>
      <c r="F27" s="149"/>
      <c r="H27" s="154"/>
      <c r="J27" s="138"/>
    </row>
    <row r="28" spans="2:10" ht="12" customHeight="1">
      <c r="B28" s="140"/>
      <c r="D28" s="146"/>
      <c r="F28" s="149" t="e">
        <f>#REF!</f>
        <v>#REF!</v>
      </c>
      <c r="H28" s="155" t="e">
        <f>#REF!</f>
        <v>#REF!</v>
      </c>
      <c r="J28" s="138"/>
    </row>
    <row r="29" spans="2:10" ht="12" customHeight="1">
      <c r="B29" s="137" t="e">
        <f>#REF!</f>
        <v>#REF!</v>
      </c>
      <c r="D29" s="146"/>
      <c r="F29" s="149"/>
      <c r="H29" s="156" t="e">
        <f>#REF!</f>
        <v>#REF!</v>
      </c>
      <c r="J29" s="138"/>
    </row>
    <row r="30" spans="2:10" ht="12" customHeight="1">
      <c r="B30" s="138" t="e">
        <f>#REF!</f>
        <v>#REF!</v>
      </c>
      <c r="D30" s="142" t="e">
        <f>#REF!</f>
        <v>#REF!</v>
      </c>
      <c r="F30" s="149"/>
      <c r="H30" s="157"/>
      <c r="J30" s="138"/>
    </row>
    <row r="31" spans="2:10" ht="12" customHeight="1">
      <c r="B31" s="139" t="e">
        <f>#REF!</f>
        <v>#REF!</v>
      </c>
      <c r="D31" s="143" t="e">
        <f>#REF!</f>
        <v>#REF!</v>
      </c>
      <c r="F31" s="149"/>
      <c r="H31" s="157"/>
      <c r="J31" s="138"/>
    </row>
    <row r="32" spans="2:10" ht="12" customHeight="1">
      <c r="B32" s="140"/>
      <c r="D32" s="143" t="e">
        <f>#REF!</f>
        <v>#REF!</v>
      </c>
      <c r="F32" s="150" t="e">
        <f>#REF!</f>
        <v>#REF!</v>
      </c>
      <c r="H32" s="157"/>
      <c r="J32" s="138"/>
    </row>
    <row r="33" spans="2:10" ht="12" customHeight="1">
      <c r="B33" s="137" t="e">
        <f>#REF!</f>
        <v>#REF!</v>
      </c>
      <c r="D33" s="143"/>
      <c r="F33" s="151" t="e">
        <f>#REF!</f>
        <v>#REF!</v>
      </c>
      <c r="H33" s="157"/>
      <c r="J33" s="138"/>
    </row>
    <row r="34" spans="2:10" ht="12" customHeight="1">
      <c r="B34" s="138" t="e">
        <f>#REF!</f>
        <v>#REF!</v>
      </c>
      <c r="D34" s="144" t="e">
        <f>#REF!</f>
        <v>#REF!</v>
      </c>
      <c r="F34" s="152"/>
      <c r="H34" s="157"/>
      <c r="J34" s="138"/>
    </row>
    <row r="35" spans="2:12" ht="12" customHeight="1">
      <c r="B35" s="139" t="e">
        <f>#REF!</f>
        <v>#REF!</v>
      </c>
      <c r="D35" s="145" t="e">
        <f>#REF!</f>
        <v>#REF!</v>
      </c>
      <c r="F35" s="152"/>
      <c r="H35" s="157"/>
      <c r="J35" s="138"/>
      <c r="L35" s="142" t="e">
        <f>#REF!</f>
        <v>#REF!</v>
      </c>
    </row>
    <row r="36" spans="2:12" ht="12" customHeight="1">
      <c r="B36" s="140"/>
      <c r="D36" s="146"/>
      <c r="F36" s="152"/>
      <c r="H36" s="157"/>
      <c r="J36" s="138" t="e">
        <f>#REF!</f>
        <v>#REF!</v>
      </c>
      <c r="L36" s="143" t="e">
        <f>#REF!</f>
        <v>#REF!</v>
      </c>
    </row>
    <row r="37" spans="2:12" ht="12" customHeight="1">
      <c r="B37" s="137" t="e">
        <f>#REF!</f>
        <v>#REF!</v>
      </c>
      <c r="D37" s="146"/>
      <c r="F37" s="152"/>
      <c r="H37" s="157"/>
      <c r="J37" s="138"/>
      <c r="L37" s="160"/>
    </row>
    <row r="38" spans="2:12" ht="12" customHeight="1">
      <c r="B38" s="138" t="e">
        <f>#REF!</f>
        <v>#REF!</v>
      </c>
      <c r="D38" s="142" t="e">
        <f>#REF!</f>
        <v>#REF!</v>
      </c>
      <c r="F38" s="152"/>
      <c r="H38" s="157"/>
      <c r="J38" s="138"/>
      <c r="L38" s="159"/>
    </row>
    <row r="39" spans="2:12" ht="12" customHeight="1">
      <c r="B39" s="139" t="e">
        <f>#REF!</f>
        <v>#REF!</v>
      </c>
      <c r="D39" s="143" t="e">
        <f>#REF!</f>
        <v>#REF!</v>
      </c>
      <c r="F39" s="152"/>
      <c r="H39" s="157"/>
      <c r="J39" s="138"/>
      <c r="L39" s="143"/>
    </row>
    <row r="40" spans="2:12" ht="12" customHeight="1">
      <c r="B40" s="140"/>
      <c r="D40" s="143" t="e">
        <f>#REF!</f>
        <v>#REF!</v>
      </c>
      <c r="F40" s="148" t="e">
        <f>#REF!</f>
        <v>#REF!</v>
      </c>
      <c r="H40" s="157"/>
      <c r="J40" s="138"/>
      <c r="L40" s="143"/>
    </row>
    <row r="41" spans="2:12" ht="12" customHeight="1">
      <c r="B41" s="137" t="e">
        <f>#REF!</f>
        <v>#REF!</v>
      </c>
      <c r="D41" s="143"/>
      <c r="F41" s="149" t="e">
        <f>#REF!</f>
        <v>#REF!</v>
      </c>
      <c r="H41" s="157"/>
      <c r="J41" s="138"/>
      <c r="L41" s="143"/>
    </row>
    <row r="42" spans="2:12" ht="12" customHeight="1">
      <c r="B42" s="138" t="e">
        <f>#REF!</f>
        <v>#REF!</v>
      </c>
      <c r="D42" s="144" t="e">
        <f>#REF!</f>
        <v>#REF!</v>
      </c>
      <c r="F42" s="149"/>
      <c r="H42" s="157"/>
      <c r="J42" s="138"/>
      <c r="L42" s="143"/>
    </row>
    <row r="43" spans="2:12" ht="12" customHeight="1">
      <c r="B43" s="139" t="e">
        <f>#REF!</f>
        <v>#REF!</v>
      </c>
      <c r="D43" s="145" t="e">
        <f>#REF!</f>
        <v>#REF!</v>
      </c>
      <c r="F43" s="149"/>
      <c r="H43" s="157"/>
      <c r="J43" s="138"/>
      <c r="L43" s="143"/>
    </row>
    <row r="44" spans="2:12" ht="12" customHeight="1">
      <c r="B44" s="140"/>
      <c r="D44" s="146"/>
      <c r="F44" s="149" t="e">
        <f>#REF!</f>
        <v>#REF!</v>
      </c>
      <c r="H44" s="153" t="e">
        <f>#REF!</f>
        <v>#REF!</v>
      </c>
      <c r="J44" s="138"/>
      <c r="L44" s="143"/>
    </row>
    <row r="45" spans="2:12" ht="12" customHeight="1">
      <c r="B45" s="137" t="e">
        <f>#REF!</f>
        <v>#REF!</v>
      </c>
      <c r="D45" s="146"/>
      <c r="F45" s="149"/>
      <c r="H45" s="154" t="e">
        <f>#REF!</f>
        <v>#REF!</v>
      </c>
      <c r="J45" s="138"/>
      <c r="L45" s="143"/>
    </row>
    <row r="46" spans="2:12" ht="12" customHeight="1">
      <c r="B46" s="138" t="e">
        <f>#REF!</f>
        <v>#REF!</v>
      </c>
      <c r="D46" s="142" t="e">
        <f>#REF!</f>
        <v>#REF!</v>
      </c>
      <c r="F46" s="149"/>
      <c r="H46" s="154"/>
      <c r="J46" s="138"/>
      <c r="L46" s="143"/>
    </row>
    <row r="47" spans="2:12" ht="12" customHeight="1">
      <c r="B47" s="139" t="e">
        <f>#REF!</f>
        <v>#REF!</v>
      </c>
      <c r="D47" s="143" t="e">
        <f>#REF!</f>
        <v>#REF!</v>
      </c>
      <c r="F47" s="149"/>
      <c r="H47" s="154"/>
      <c r="J47" s="138"/>
      <c r="L47" s="143"/>
    </row>
    <row r="48" spans="2:12" ht="12" customHeight="1">
      <c r="B48" s="140"/>
      <c r="D48" s="143" t="e">
        <f>#REF!</f>
        <v>#REF!</v>
      </c>
      <c r="F48" s="150" t="e">
        <f>#REF!</f>
        <v>#REF!</v>
      </c>
      <c r="H48" s="154"/>
      <c r="J48" s="138"/>
      <c r="L48" s="143"/>
    </row>
    <row r="49" spans="2:12" ht="12" customHeight="1">
      <c r="B49" s="137" t="e">
        <f>#REF!</f>
        <v>#REF!</v>
      </c>
      <c r="D49" s="143"/>
      <c r="F49" s="151" t="e">
        <f>#REF!</f>
        <v>#REF!</v>
      </c>
      <c r="H49" s="154"/>
      <c r="J49" s="138"/>
      <c r="L49" s="143"/>
    </row>
    <row r="50" spans="2:12" ht="12" customHeight="1">
      <c r="B50" s="138" t="e">
        <f>#REF!</f>
        <v>#REF!</v>
      </c>
      <c r="D50" s="144" t="e">
        <f>#REF!</f>
        <v>#REF!</v>
      </c>
      <c r="F50" s="152"/>
      <c r="H50" s="154"/>
      <c r="J50" s="138"/>
      <c r="L50" s="143"/>
    </row>
    <row r="51" spans="2:12" ht="12" customHeight="1">
      <c r="B51" s="139" t="e">
        <f>#REF!</f>
        <v>#REF!</v>
      </c>
      <c r="D51" s="145" t="e">
        <f>#REF!</f>
        <v>#REF!</v>
      </c>
      <c r="F51" s="152"/>
      <c r="H51" s="154"/>
      <c r="J51" s="138"/>
      <c r="L51" s="143"/>
    </row>
    <row r="52" spans="2:12" ht="12" customHeight="1">
      <c r="B52" s="140"/>
      <c r="D52" s="146"/>
      <c r="F52" s="152"/>
      <c r="H52" s="154" t="e">
        <f>#REF!</f>
        <v>#REF!</v>
      </c>
      <c r="J52" s="139" t="e">
        <f>#REF!</f>
        <v>#REF!</v>
      </c>
      <c r="L52" s="143"/>
    </row>
    <row r="53" spans="2:12" ht="12" customHeight="1">
      <c r="B53" s="137" t="e">
        <f>#REF!</f>
        <v>#REF!</v>
      </c>
      <c r="D53" s="146"/>
      <c r="F53" s="152"/>
      <c r="H53" s="154"/>
      <c r="J53" s="105" t="e">
        <f>#REF!</f>
        <v>#REF!</v>
      </c>
      <c r="L53" s="143"/>
    </row>
    <row r="54" spans="2:12" ht="12" customHeight="1">
      <c r="B54" s="138" t="e">
        <f>#REF!</f>
        <v>#REF!</v>
      </c>
      <c r="D54" s="142" t="e">
        <f>#REF!</f>
        <v>#REF!</v>
      </c>
      <c r="F54" s="152"/>
      <c r="H54" s="154"/>
      <c r="L54" s="143"/>
    </row>
    <row r="55" spans="2:12" ht="12" customHeight="1">
      <c r="B55" s="139" t="e">
        <f>#REF!</f>
        <v>#REF!</v>
      </c>
      <c r="D55" s="143" t="e">
        <f>#REF!</f>
        <v>#REF!</v>
      </c>
      <c r="F55" s="152"/>
      <c r="H55" s="154"/>
      <c r="L55" s="143"/>
    </row>
    <row r="56" spans="2:12" ht="12" customHeight="1">
      <c r="B56" s="140"/>
      <c r="D56" s="143" t="e">
        <f>#REF!</f>
        <v>#REF!</v>
      </c>
      <c r="F56" s="148" t="e">
        <f>#REF!</f>
        <v>#REF!</v>
      </c>
      <c r="H56" s="154"/>
      <c r="L56" s="143"/>
    </row>
    <row r="57" spans="2:12" ht="12" customHeight="1">
      <c r="B57" s="137" t="e">
        <f>#REF!</f>
        <v>#REF!</v>
      </c>
      <c r="D57" s="143"/>
      <c r="F57" s="149" t="e">
        <f>#REF!</f>
        <v>#REF!</v>
      </c>
      <c r="H57" s="154"/>
      <c r="L57" s="160"/>
    </row>
    <row r="58" spans="2:12" ht="12" customHeight="1">
      <c r="B58" s="138" t="e">
        <f>#REF!</f>
        <v>#REF!</v>
      </c>
      <c r="D58" s="144" t="e">
        <f>#REF!</f>
        <v>#REF!</v>
      </c>
      <c r="F58" s="149"/>
      <c r="H58" s="154"/>
      <c r="L58" s="160"/>
    </row>
    <row r="59" spans="2:12" ht="12" customHeight="1">
      <c r="B59" s="139" t="e">
        <f>#REF!</f>
        <v>#REF!</v>
      </c>
      <c r="D59" s="145" t="e">
        <f>#REF!</f>
        <v>#REF!</v>
      </c>
      <c r="F59" s="149"/>
      <c r="H59" s="154"/>
      <c r="J59" s="109"/>
      <c r="L59" s="143"/>
    </row>
    <row r="60" spans="2:12" ht="12" customHeight="1">
      <c r="B60" s="140"/>
      <c r="D60" s="146"/>
      <c r="F60" s="149" t="e">
        <f>#REF!</f>
        <v>#REF!</v>
      </c>
      <c r="H60" s="155" t="e">
        <f>#REF!</f>
        <v>#REF!</v>
      </c>
      <c r="L60" s="143"/>
    </row>
    <row r="61" spans="2:12" ht="12" customHeight="1">
      <c r="B61" s="137" t="e">
        <f>#REF!</f>
        <v>#REF!</v>
      </c>
      <c r="D61" s="146"/>
      <c r="F61" s="149"/>
      <c r="H61" s="156" t="e">
        <f>#REF!</f>
        <v>#REF!</v>
      </c>
      <c r="L61" s="161"/>
    </row>
    <row r="62" spans="2:12" ht="12" customHeight="1">
      <c r="B62" s="138" t="e">
        <f>#REF!</f>
        <v>#REF!</v>
      </c>
      <c r="D62" s="142" t="e">
        <f>#REF!</f>
        <v>#REF!</v>
      </c>
      <c r="F62" s="149"/>
      <c r="H62" s="157"/>
      <c r="J62" s="112" t="s">
        <v>33</v>
      </c>
      <c r="K62" s="113"/>
      <c r="L62" s="114"/>
    </row>
    <row r="63" spans="2:12" ht="12" customHeight="1">
      <c r="B63" s="139" t="e">
        <f>#REF!</f>
        <v>#REF!</v>
      </c>
      <c r="D63" s="143" t="e">
        <f>#REF!</f>
        <v>#REF!</v>
      </c>
      <c r="F63" s="149"/>
      <c r="H63" s="157"/>
      <c r="J63" s="115" t="s">
        <v>86</v>
      </c>
      <c r="K63" s="116"/>
      <c r="L63" s="117"/>
    </row>
    <row r="64" spans="2:12" ht="12" customHeight="1">
      <c r="B64" s="140"/>
      <c r="D64" s="143" t="e">
        <f>#REF!</f>
        <v>#REF!</v>
      </c>
      <c r="F64" s="150" t="e">
        <f>#REF!</f>
        <v>#REF!</v>
      </c>
      <c r="H64" s="157"/>
      <c r="J64" s="115" t="e">
        <f>#REF!</f>
        <v>#REF!</v>
      </c>
      <c r="K64" s="116"/>
      <c r="L64" s="117"/>
    </row>
    <row r="65" spans="2:12" ht="12" customHeight="1">
      <c r="B65" s="137" t="e">
        <f>#REF!</f>
        <v>#REF!</v>
      </c>
      <c r="D65" s="143"/>
      <c r="F65" s="151" t="e">
        <f>#REF!</f>
        <v>#REF!</v>
      </c>
      <c r="H65" s="157"/>
      <c r="J65" s="118" t="e">
        <f>#REF!</f>
        <v>#REF!</v>
      </c>
      <c r="K65" s="105"/>
      <c r="L65" s="119"/>
    </row>
    <row r="66" spans="2:12" ht="12" customHeight="1">
      <c r="B66" s="138" t="e">
        <f>#REF!</f>
        <v>#REF!</v>
      </c>
      <c r="D66" s="144" t="e">
        <f>#REF!</f>
        <v>#REF!</v>
      </c>
      <c r="F66" s="152"/>
      <c r="H66" s="157"/>
      <c r="J66" s="115" t="s">
        <v>88</v>
      </c>
      <c r="K66" s="116"/>
      <c r="L66" s="117"/>
    </row>
    <row r="67" spans="2:12" ht="12" customHeight="1">
      <c r="B67" s="139" t="e">
        <f>#REF!</f>
        <v>#REF!</v>
      </c>
      <c r="D67" s="105" t="e">
        <f>#REF!</f>
        <v>#REF!</v>
      </c>
      <c r="F67" s="152"/>
      <c r="H67" s="157"/>
      <c r="J67" s="115" t="e">
        <f>#REF!</f>
        <v>#REF!</v>
      </c>
      <c r="K67" s="116"/>
      <c r="L67" s="117"/>
    </row>
    <row r="68" spans="2:12" ht="15" customHeight="1">
      <c r="B68" s="147"/>
      <c r="F68" s="152"/>
      <c r="H68" s="157"/>
      <c r="I68" s="89"/>
      <c r="J68" s="127"/>
      <c r="K68" s="128"/>
      <c r="L68" s="128"/>
    </row>
    <row r="69" spans="2:12" ht="12" customHeight="1">
      <c r="B69" s="137" t="e">
        <f>#REF!</f>
        <v>#REF!</v>
      </c>
      <c r="F69" s="152"/>
      <c r="H69" s="157"/>
      <c r="L69" s="143"/>
    </row>
    <row r="70" spans="2:12" ht="12" customHeight="1">
      <c r="B70" s="138" t="e">
        <f>#REF!</f>
        <v>#REF!</v>
      </c>
      <c r="D70" s="142" t="e">
        <f>#REF!</f>
        <v>#REF!</v>
      </c>
      <c r="F70" s="152"/>
      <c r="H70" s="157"/>
      <c r="L70" s="143"/>
    </row>
    <row r="71" spans="2:12" ht="12" customHeight="1">
      <c r="B71" s="139" t="e">
        <f>#REF!</f>
        <v>#REF!</v>
      </c>
      <c r="D71" s="143" t="e">
        <f>#REF!</f>
        <v>#REF!</v>
      </c>
      <c r="F71" s="152"/>
      <c r="H71" s="157"/>
      <c r="L71" s="159"/>
    </row>
    <row r="72" spans="2:12" ht="12" customHeight="1">
      <c r="B72" s="140"/>
      <c r="D72" s="143" t="e">
        <f>#REF!</f>
        <v>#REF!</v>
      </c>
      <c r="F72" s="148" t="e">
        <f>#REF!</f>
        <v>#REF!</v>
      </c>
      <c r="H72" s="157"/>
      <c r="L72" s="143"/>
    </row>
    <row r="73" spans="2:12" ht="12" customHeight="1">
      <c r="B73" s="137" t="e">
        <f>#REF!</f>
        <v>#REF!</v>
      </c>
      <c r="D73" s="143"/>
      <c r="F73" s="149" t="e">
        <f>#REF!</f>
        <v>#REF!</v>
      </c>
      <c r="H73" s="157"/>
      <c r="L73" s="143"/>
    </row>
    <row r="74" spans="2:12" ht="12" customHeight="1">
      <c r="B74" s="138" t="e">
        <f>#REF!</f>
        <v>#REF!</v>
      </c>
      <c r="D74" s="144" t="e">
        <f>#REF!</f>
        <v>#REF!</v>
      </c>
      <c r="F74" s="149"/>
      <c r="H74" s="157"/>
      <c r="L74" s="143"/>
    </row>
    <row r="75" spans="2:12" ht="12" customHeight="1">
      <c r="B75" s="139" t="e">
        <f>#REF!</f>
        <v>#REF!</v>
      </c>
      <c r="D75" s="145" t="e">
        <f>#REF!</f>
        <v>#REF!</v>
      </c>
      <c r="F75" s="149"/>
      <c r="H75" s="156"/>
      <c r="L75" s="143"/>
    </row>
    <row r="76" spans="2:12" ht="12" customHeight="1">
      <c r="B76" s="140"/>
      <c r="D76" s="146"/>
      <c r="F76" s="149" t="e">
        <f>#REF!</f>
        <v>#REF!</v>
      </c>
      <c r="H76" s="153" t="e">
        <f>#REF!</f>
        <v>#REF!</v>
      </c>
      <c r="L76" s="143"/>
    </row>
    <row r="77" spans="2:12" ht="12" customHeight="1">
      <c r="B77" s="137" t="e">
        <f>#REF!</f>
        <v>#REF!</v>
      </c>
      <c r="D77" s="146"/>
      <c r="F77" s="149"/>
      <c r="H77" s="154" t="e">
        <f>#REF!</f>
        <v>#REF!</v>
      </c>
      <c r="L77" s="143"/>
    </row>
    <row r="78" spans="2:12" ht="12" customHeight="1">
      <c r="B78" s="138" t="e">
        <f>#REF!</f>
        <v>#REF!</v>
      </c>
      <c r="D78" s="142" t="e">
        <f>#REF!</f>
        <v>#REF!</v>
      </c>
      <c r="F78" s="149"/>
      <c r="H78" s="154"/>
      <c r="L78" s="143"/>
    </row>
    <row r="79" spans="2:12" ht="12" customHeight="1">
      <c r="B79" s="139" t="e">
        <f>#REF!</f>
        <v>#REF!</v>
      </c>
      <c r="D79" s="143" t="e">
        <f>#REF!</f>
        <v>#REF!</v>
      </c>
      <c r="F79" s="149"/>
      <c r="H79" s="154"/>
      <c r="L79" s="143"/>
    </row>
    <row r="80" spans="2:12" ht="12" customHeight="1">
      <c r="B80" s="140"/>
      <c r="D80" s="143" t="e">
        <f>#REF!</f>
        <v>#REF!</v>
      </c>
      <c r="F80" s="150" t="e">
        <f>#REF!</f>
        <v>#REF!</v>
      </c>
      <c r="H80" s="154"/>
      <c r="L80" s="143"/>
    </row>
    <row r="81" spans="2:12" s="130" customFormat="1" ht="12" customHeight="1">
      <c r="B81" s="137" t="e">
        <f>#REF!</f>
        <v>#REF!</v>
      </c>
      <c r="C81" s="88"/>
      <c r="D81" s="143"/>
      <c r="E81" s="88"/>
      <c r="F81" s="151" t="e">
        <f>#REF!</f>
        <v>#REF!</v>
      </c>
      <c r="G81" s="88"/>
      <c r="H81" s="154"/>
      <c r="I81" s="88"/>
      <c r="J81" s="88"/>
      <c r="K81" s="88"/>
      <c r="L81" s="143"/>
    </row>
    <row r="82" spans="2:12" s="130" customFormat="1" ht="12" customHeight="1">
      <c r="B82" s="138" t="e">
        <f>#REF!</f>
        <v>#REF!</v>
      </c>
      <c r="C82" s="88"/>
      <c r="D82" s="144" t="e">
        <f>#REF!</f>
        <v>#REF!</v>
      </c>
      <c r="E82" s="88"/>
      <c r="F82" s="152"/>
      <c r="G82" s="88"/>
      <c r="H82" s="154"/>
      <c r="I82" s="88"/>
      <c r="J82" s="88"/>
      <c r="K82" s="88"/>
      <c r="L82" s="143"/>
    </row>
    <row r="83" spans="2:12" s="130" customFormat="1" ht="12" customHeight="1">
      <c r="B83" s="139" t="e">
        <f>#REF!</f>
        <v>#REF!</v>
      </c>
      <c r="C83" s="88"/>
      <c r="D83" s="145" t="e">
        <f>#REF!</f>
        <v>#REF!</v>
      </c>
      <c r="E83" s="88"/>
      <c r="F83" s="152"/>
      <c r="G83" s="88"/>
      <c r="H83" s="154"/>
      <c r="I83" s="88"/>
      <c r="J83" s="88"/>
      <c r="K83" s="88"/>
      <c r="L83" s="143"/>
    </row>
    <row r="84" spans="2:12" s="130" customFormat="1" ht="12" customHeight="1">
      <c r="B84" s="140"/>
      <c r="C84" s="88"/>
      <c r="D84" s="146"/>
      <c r="E84" s="88"/>
      <c r="F84" s="152"/>
      <c r="G84" s="88"/>
      <c r="H84" s="154" t="e">
        <f>#REF!</f>
        <v>#REF!</v>
      </c>
      <c r="I84" s="88"/>
      <c r="J84" s="137" t="e">
        <f>#REF!</f>
        <v>#REF!</v>
      </c>
      <c r="K84" s="88"/>
      <c r="L84" s="143"/>
    </row>
    <row r="85" spans="2:12" s="130" customFormat="1" ht="12" customHeight="1">
      <c r="B85" s="137" t="e">
        <f>#REF!</f>
        <v>#REF!</v>
      </c>
      <c r="C85" s="88"/>
      <c r="D85" s="146"/>
      <c r="E85" s="88"/>
      <c r="F85" s="152"/>
      <c r="G85" s="88"/>
      <c r="H85" s="154"/>
      <c r="I85" s="88"/>
      <c r="J85" s="138" t="e">
        <f>#REF!</f>
        <v>#REF!</v>
      </c>
      <c r="K85" s="88"/>
      <c r="L85" s="143"/>
    </row>
    <row r="86" spans="2:12" s="130" customFormat="1" ht="12" customHeight="1">
      <c r="B86" s="138" t="e">
        <f>#REF!</f>
        <v>#REF!</v>
      </c>
      <c r="C86" s="88"/>
      <c r="D86" s="142" t="e">
        <f>#REF!</f>
        <v>#REF!</v>
      </c>
      <c r="E86" s="88"/>
      <c r="F86" s="152"/>
      <c r="G86" s="88"/>
      <c r="H86" s="154"/>
      <c r="I86" s="88"/>
      <c r="J86" s="138"/>
      <c r="K86" s="88"/>
      <c r="L86" s="143"/>
    </row>
    <row r="87" spans="2:12" s="130" customFormat="1" ht="12" customHeight="1">
      <c r="B87" s="139" t="e">
        <f>#REF!</f>
        <v>#REF!</v>
      </c>
      <c r="C87" s="88"/>
      <c r="D87" s="143" t="e">
        <f>#REF!</f>
        <v>#REF!</v>
      </c>
      <c r="E87" s="88"/>
      <c r="F87" s="152"/>
      <c r="G87" s="88"/>
      <c r="H87" s="154"/>
      <c r="I87" s="88"/>
      <c r="J87" s="138"/>
      <c r="K87" s="88"/>
      <c r="L87" s="143"/>
    </row>
    <row r="88" spans="2:12" s="130" customFormat="1" ht="12" customHeight="1">
      <c r="B88" s="140"/>
      <c r="C88" s="88"/>
      <c r="D88" s="143" t="e">
        <f>#REF!</f>
        <v>#REF!</v>
      </c>
      <c r="E88" s="88"/>
      <c r="F88" s="148" t="e">
        <f>#REF!</f>
        <v>#REF!</v>
      </c>
      <c r="G88" s="88"/>
      <c r="H88" s="154"/>
      <c r="I88" s="88"/>
      <c r="J88" s="138"/>
      <c r="K88" s="88"/>
      <c r="L88" s="143"/>
    </row>
    <row r="89" spans="2:12" s="130" customFormat="1" ht="12" customHeight="1">
      <c r="B89" s="137" t="e">
        <f>#REF!</f>
        <v>#REF!</v>
      </c>
      <c r="C89" s="88"/>
      <c r="D89" s="143"/>
      <c r="E89" s="88"/>
      <c r="F89" s="149" t="e">
        <f>#REF!</f>
        <v>#REF!</v>
      </c>
      <c r="G89" s="88"/>
      <c r="H89" s="154"/>
      <c r="I89" s="88"/>
      <c r="J89" s="138"/>
      <c r="K89" s="88"/>
      <c r="L89" s="143"/>
    </row>
    <row r="90" spans="2:12" s="130" customFormat="1" ht="12" customHeight="1">
      <c r="B90" s="138" t="e">
        <f>#REF!</f>
        <v>#REF!</v>
      </c>
      <c r="C90" s="88"/>
      <c r="D90" s="144" t="e">
        <f>#REF!</f>
        <v>#REF!</v>
      </c>
      <c r="E90" s="88"/>
      <c r="F90" s="149"/>
      <c r="G90" s="88"/>
      <c r="H90" s="154"/>
      <c r="I90" s="88"/>
      <c r="J90" s="138"/>
      <c r="K90" s="88"/>
      <c r="L90" s="143"/>
    </row>
    <row r="91" spans="2:12" s="130" customFormat="1" ht="12" customHeight="1">
      <c r="B91" s="139" t="e">
        <f>#REF!</f>
        <v>#REF!</v>
      </c>
      <c r="C91" s="88"/>
      <c r="D91" s="145" t="e">
        <f>#REF!</f>
        <v>#REF!</v>
      </c>
      <c r="E91" s="88"/>
      <c r="F91" s="149"/>
      <c r="G91" s="88"/>
      <c r="H91" s="154"/>
      <c r="I91" s="88"/>
      <c r="J91" s="138"/>
      <c r="K91" s="88"/>
      <c r="L91" s="143"/>
    </row>
    <row r="92" spans="2:12" s="130" customFormat="1" ht="12" customHeight="1">
      <c r="B92" s="140"/>
      <c r="C92" s="88"/>
      <c r="D92" s="146"/>
      <c r="E92" s="88"/>
      <c r="F92" s="149" t="e">
        <f>#REF!</f>
        <v>#REF!</v>
      </c>
      <c r="G92" s="88"/>
      <c r="H92" s="154"/>
      <c r="I92" s="88"/>
      <c r="J92" s="138"/>
      <c r="K92" s="88"/>
      <c r="L92" s="143"/>
    </row>
    <row r="93" spans="2:12" s="130" customFormat="1" ht="12" customHeight="1">
      <c r="B93" s="137" t="e">
        <f>#REF!</f>
        <v>#REF!</v>
      </c>
      <c r="C93" s="88"/>
      <c r="D93" s="146"/>
      <c r="E93" s="88"/>
      <c r="F93" s="149"/>
      <c r="G93" s="88"/>
      <c r="H93" s="155" t="e">
        <f>#REF!</f>
        <v>#REF!</v>
      </c>
      <c r="I93" s="88"/>
      <c r="J93" s="138"/>
      <c r="K93" s="88"/>
      <c r="L93" s="143"/>
    </row>
    <row r="94" spans="2:12" s="130" customFormat="1" ht="12" customHeight="1">
      <c r="B94" s="138" t="e">
        <f>#REF!</f>
        <v>#REF!</v>
      </c>
      <c r="C94" s="88"/>
      <c r="D94" s="142" t="e">
        <f>#REF!</f>
        <v>#REF!</v>
      </c>
      <c r="E94" s="88"/>
      <c r="F94" s="149"/>
      <c r="G94" s="88"/>
      <c r="H94" s="156" t="e">
        <f>#REF!</f>
        <v>#REF!</v>
      </c>
      <c r="I94" s="88"/>
      <c r="J94" s="138"/>
      <c r="K94" s="88"/>
      <c r="L94" s="143"/>
    </row>
    <row r="95" spans="2:12" s="130" customFormat="1" ht="12" customHeight="1">
      <c r="B95" s="139" t="e">
        <f>#REF!</f>
        <v>#REF!</v>
      </c>
      <c r="C95" s="88"/>
      <c r="D95" s="143" t="e">
        <f>#REF!</f>
        <v>#REF!</v>
      </c>
      <c r="E95" s="88"/>
      <c r="F95" s="149"/>
      <c r="G95" s="88"/>
      <c r="H95" s="157"/>
      <c r="I95" s="88"/>
      <c r="J95" s="138"/>
      <c r="K95" s="88"/>
      <c r="L95" s="143"/>
    </row>
    <row r="96" spans="2:12" s="130" customFormat="1" ht="12" customHeight="1">
      <c r="B96" s="140"/>
      <c r="C96" s="88"/>
      <c r="D96" s="143" t="e">
        <f>#REF!</f>
        <v>#REF!</v>
      </c>
      <c r="E96" s="88"/>
      <c r="F96" s="150" t="e">
        <f>#REF!</f>
        <v>#REF!</v>
      </c>
      <c r="G96" s="88"/>
      <c r="H96" s="157"/>
      <c r="I96" s="88"/>
      <c r="J96" s="138"/>
      <c r="K96" s="88"/>
      <c r="L96" s="143"/>
    </row>
    <row r="97" spans="2:12" s="130" customFormat="1" ht="12" customHeight="1">
      <c r="B97" s="137" t="e">
        <f>#REF!</f>
        <v>#REF!</v>
      </c>
      <c r="C97" s="88"/>
      <c r="D97" s="143"/>
      <c r="E97" s="88"/>
      <c r="F97" s="151" t="e">
        <f>#REF!</f>
        <v>#REF!</v>
      </c>
      <c r="G97" s="88"/>
      <c r="H97" s="157"/>
      <c r="I97" s="88"/>
      <c r="J97" s="138"/>
      <c r="K97" s="88"/>
      <c r="L97" s="143"/>
    </row>
    <row r="98" spans="2:12" s="130" customFormat="1" ht="12" customHeight="1">
      <c r="B98" s="138" t="e">
        <f>#REF!</f>
        <v>#REF!</v>
      </c>
      <c r="C98" s="88"/>
      <c r="D98" s="144" t="e">
        <f>#REF!</f>
        <v>#REF!</v>
      </c>
      <c r="E98" s="88"/>
      <c r="F98" s="152"/>
      <c r="G98" s="88"/>
      <c r="H98" s="157"/>
      <c r="I98" s="88"/>
      <c r="J98" s="138"/>
      <c r="K98" s="88"/>
      <c r="L98" s="143"/>
    </row>
    <row r="99" spans="2:12" s="130" customFormat="1" ht="12" customHeight="1">
      <c r="B99" s="139" t="e">
        <f>#REF!</f>
        <v>#REF!</v>
      </c>
      <c r="C99" s="88"/>
      <c r="D99" s="145" t="e">
        <f>#REF!</f>
        <v>#REF!</v>
      </c>
      <c r="E99" s="88"/>
      <c r="F99" s="152"/>
      <c r="G99" s="88"/>
      <c r="H99" s="157"/>
      <c r="I99" s="88"/>
      <c r="J99" s="138"/>
      <c r="K99" s="88"/>
      <c r="L99" s="143"/>
    </row>
    <row r="100" spans="2:12" s="130" customFormat="1" ht="12" customHeight="1">
      <c r="B100" s="140"/>
      <c r="C100" s="88"/>
      <c r="D100" s="146"/>
      <c r="E100" s="88"/>
      <c r="F100" s="152"/>
      <c r="G100" s="88"/>
      <c r="H100" s="157"/>
      <c r="I100" s="88"/>
      <c r="J100" s="138" t="e">
        <f>#REF!</f>
        <v>#REF!</v>
      </c>
      <c r="K100" s="88"/>
      <c r="L100" s="144" t="e">
        <f>#REF!</f>
        <v>#REF!</v>
      </c>
    </row>
    <row r="101" spans="2:12" s="130" customFormat="1" ht="12" customHeight="1">
      <c r="B101" s="137" t="e">
        <f>#REF!</f>
        <v>#REF!</v>
      </c>
      <c r="C101" s="88"/>
      <c r="D101" s="146"/>
      <c r="E101" s="88"/>
      <c r="F101" s="152"/>
      <c r="G101" s="88"/>
      <c r="H101" s="157"/>
      <c r="I101" s="88"/>
      <c r="J101" s="138"/>
      <c r="K101" s="88"/>
      <c r="L101" s="107" t="e">
        <f>#REF!</f>
        <v>#REF!</v>
      </c>
    </row>
    <row r="102" spans="2:12" s="130" customFormat="1" ht="12" customHeight="1">
      <c r="B102" s="138" t="e">
        <f>#REF!</f>
        <v>#REF!</v>
      </c>
      <c r="C102" s="88"/>
      <c r="D102" s="142" t="e">
        <f>#REF!</f>
        <v>#REF!</v>
      </c>
      <c r="E102" s="88"/>
      <c r="F102" s="152"/>
      <c r="G102" s="88"/>
      <c r="H102" s="157"/>
      <c r="I102" s="88"/>
      <c r="J102" s="138"/>
      <c r="K102" s="88"/>
      <c r="L102" s="92"/>
    </row>
    <row r="103" spans="2:12" s="130" customFormat="1" ht="12" customHeight="1">
      <c r="B103" s="139" t="e">
        <f>#REF!</f>
        <v>#REF!</v>
      </c>
      <c r="C103" s="88"/>
      <c r="D103" s="143" t="e">
        <f>#REF!</f>
        <v>#REF!</v>
      </c>
      <c r="E103" s="88"/>
      <c r="F103" s="152"/>
      <c r="G103" s="88"/>
      <c r="H103" s="157"/>
      <c r="I103" s="88"/>
      <c r="J103" s="138"/>
      <c r="K103" s="88"/>
      <c r="L103" s="88"/>
    </row>
    <row r="104" spans="2:12" s="130" customFormat="1" ht="12" customHeight="1">
      <c r="B104" s="140"/>
      <c r="C104" s="88"/>
      <c r="D104" s="143" t="e">
        <f>#REF!</f>
        <v>#REF!</v>
      </c>
      <c r="E104" s="88"/>
      <c r="F104" s="148" t="e">
        <f>#REF!</f>
        <v>#REF!</v>
      </c>
      <c r="G104" s="88"/>
      <c r="H104" s="157"/>
      <c r="I104" s="88"/>
      <c r="J104" s="138"/>
      <c r="K104" s="88"/>
      <c r="L104" s="88"/>
    </row>
    <row r="105" spans="2:12" s="130" customFormat="1" ht="12" customHeight="1">
      <c r="B105" s="137" t="e">
        <f>#REF!</f>
        <v>#REF!</v>
      </c>
      <c r="C105" s="88"/>
      <c r="D105" s="143"/>
      <c r="E105" s="88"/>
      <c r="F105" s="149" t="e">
        <f>#REF!</f>
        <v>#REF!</v>
      </c>
      <c r="G105" s="88"/>
      <c r="H105" s="157"/>
      <c r="I105" s="88"/>
      <c r="J105" s="138"/>
      <c r="K105" s="88"/>
      <c r="L105" s="88"/>
    </row>
    <row r="106" spans="2:12" s="130" customFormat="1" ht="12" customHeight="1">
      <c r="B106" s="138" t="e">
        <f>#REF!</f>
        <v>#REF!</v>
      </c>
      <c r="C106" s="88"/>
      <c r="D106" s="144" t="e">
        <f>#REF!</f>
        <v>#REF!</v>
      </c>
      <c r="E106" s="88"/>
      <c r="F106" s="149"/>
      <c r="G106" s="88"/>
      <c r="H106" s="157"/>
      <c r="I106" s="88"/>
      <c r="J106" s="138"/>
      <c r="K106" s="88"/>
      <c r="L106" s="88"/>
    </row>
    <row r="107" spans="2:12" s="130" customFormat="1" ht="12" customHeight="1">
      <c r="B107" s="139" t="e">
        <f>#REF!</f>
        <v>#REF!</v>
      </c>
      <c r="C107" s="88"/>
      <c r="D107" s="145" t="e">
        <f>#REF!</f>
        <v>#REF!</v>
      </c>
      <c r="E107" s="88"/>
      <c r="F107" s="149"/>
      <c r="G107" s="88"/>
      <c r="H107" s="157"/>
      <c r="I107" s="88"/>
      <c r="J107" s="138"/>
      <c r="K107" s="88"/>
      <c r="L107" s="88"/>
    </row>
    <row r="108" spans="2:12" s="130" customFormat="1" ht="12" customHeight="1">
      <c r="B108" s="140"/>
      <c r="C108" s="88"/>
      <c r="D108" s="146"/>
      <c r="E108" s="88"/>
      <c r="F108" s="149" t="e">
        <f>#REF!</f>
        <v>#REF!</v>
      </c>
      <c r="G108" s="88"/>
      <c r="H108" s="153" t="e">
        <f>#REF!</f>
        <v>#REF!</v>
      </c>
      <c r="I108" s="88"/>
      <c r="J108" s="138"/>
      <c r="K108" s="88"/>
      <c r="L108" s="88"/>
    </row>
    <row r="109" spans="2:12" s="130" customFormat="1" ht="12" customHeight="1">
      <c r="B109" s="137" t="e">
        <f>#REF!</f>
        <v>#REF!</v>
      </c>
      <c r="C109" s="88"/>
      <c r="D109" s="146"/>
      <c r="E109" s="88"/>
      <c r="F109" s="149"/>
      <c r="G109" s="88"/>
      <c r="H109" s="154" t="e">
        <f>#REF!</f>
        <v>#REF!</v>
      </c>
      <c r="I109" s="88"/>
      <c r="J109" s="138"/>
      <c r="K109" s="88"/>
      <c r="L109" s="88"/>
    </row>
    <row r="110" spans="2:12" s="130" customFormat="1" ht="12" customHeight="1">
      <c r="B110" s="138" t="e">
        <f>#REF!</f>
        <v>#REF!</v>
      </c>
      <c r="C110" s="88"/>
      <c r="D110" s="142" t="e">
        <f>#REF!</f>
        <v>#REF!</v>
      </c>
      <c r="E110" s="88"/>
      <c r="F110" s="149"/>
      <c r="G110" s="88"/>
      <c r="H110" s="154"/>
      <c r="I110" s="88"/>
      <c r="J110" s="138"/>
      <c r="K110" s="88"/>
      <c r="L110" s="88"/>
    </row>
    <row r="111" spans="2:12" s="130" customFormat="1" ht="12" customHeight="1">
      <c r="B111" s="139" t="e">
        <f>#REF!</f>
        <v>#REF!</v>
      </c>
      <c r="C111" s="88"/>
      <c r="D111" s="143" t="e">
        <f>#REF!</f>
        <v>#REF!</v>
      </c>
      <c r="E111" s="88"/>
      <c r="F111" s="149"/>
      <c r="G111" s="88"/>
      <c r="H111" s="154"/>
      <c r="I111" s="88"/>
      <c r="J111" s="138"/>
      <c r="K111" s="88"/>
      <c r="L111" s="88"/>
    </row>
    <row r="112" spans="2:12" s="130" customFormat="1" ht="12" customHeight="1">
      <c r="B112" s="140"/>
      <c r="C112" s="88"/>
      <c r="D112" s="143" t="e">
        <f>#REF!</f>
        <v>#REF!</v>
      </c>
      <c r="E112" s="88"/>
      <c r="F112" s="150" t="e">
        <f>#REF!</f>
        <v>#REF!</v>
      </c>
      <c r="G112" s="88"/>
      <c r="H112" s="154"/>
      <c r="I112" s="88"/>
      <c r="J112" s="138"/>
      <c r="K112" s="88"/>
      <c r="L112" s="88"/>
    </row>
    <row r="113" spans="2:12" s="130" customFormat="1" ht="12" customHeight="1">
      <c r="B113" s="137" t="e">
        <f>#REF!</f>
        <v>#REF!</v>
      </c>
      <c r="C113" s="88"/>
      <c r="D113" s="143"/>
      <c r="E113" s="88"/>
      <c r="F113" s="151" t="e">
        <f>#REF!</f>
        <v>#REF!</v>
      </c>
      <c r="G113" s="88"/>
      <c r="H113" s="154"/>
      <c r="I113" s="88"/>
      <c r="J113" s="138"/>
      <c r="K113" s="88"/>
      <c r="L113" s="88"/>
    </row>
    <row r="114" spans="2:12" s="130" customFormat="1" ht="12" customHeight="1">
      <c r="B114" s="138" t="e">
        <f>#REF!</f>
        <v>#REF!</v>
      </c>
      <c r="C114" s="88"/>
      <c r="D114" s="144" t="e">
        <f>#REF!</f>
        <v>#REF!</v>
      </c>
      <c r="E114" s="88"/>
      <c r="F114" s="152"/>
      <c r="G114" s="88"/>
      <c r="H114" s="154"/>
      <c r="I114" s="88"/>
      <c r="J114" s="138"/>
      <c r="K114" s="88"/>
      <c r="L114" s="88"/>
    </row>
    <row r="115" spans="2:12" s="130" customFormat="1" ht="12" customHeight="1">
      <c r="B115" s="139" t="e">
        <f>#REF!</f>
        <v>#REF!</v>
      </c>
      <c r="C115" s="88"/>
      <c r="D115" s="145" t="e">
        <f>#REF!</f>
        <v>#REF!</v>
      </c>
      <c r="E115" s="88"/>
      <c r="F115" s="152"/>
      <c r="G115" s="88"/>
      <c r="H115" s="154"/>
      <c r="I115" s="88"/>
      <c r="J115" s="138"/>
      <c r="K115" s="88"/>
      <c r="L115" s="88"/>
    </row>
    <row r="116" spans="2:12" s="130" customFormat="1" ht="12" customHeight="1">
      <c r="B116" s="140"/>
      <c r="C116" s="88"/>
      <c r="D116" s="146"/>
      <c r="E116" s="88"/>
      <c r="F116" s="152"/>
      <c r="G116" s="88"/>
      <c r="H116" s="154" t="e">
        <f>#REF!</f>
        <v>#REF!</v>
      </c>
      <c r="I116" s="88"/>
      <c r="J116" s="139" t="e">
        <f>#REF!</f>
        <v>#REF!</v>
      </c>
      <c r="K116" s="88"/>
      <c r="L116" s="88"/>
    </row>
    <row r="117" spans="2:12" s="130" customFormat="1" ht="12" customHeight="1">
      <c r="B117" s="137" t="e">
        <f>#REF!</f>
        <v>#REF!</v>
      </c>
      <c r="C117" s="88"/>
      <c r="D117" s="146"/>
      <c r="E117" s="88"/>
      <c r="F117" s="152"/>
      <c r="G117" s="88"/>
      <c r="H117" s="154"/>
      <c r="I117" s="88"/>
      <c r="J117" s="107" t="e">
        <f>#REF!</f>
        <v>#REF!</v>
      </c>
      <c r="K117" s="88"/>
      <c r="L117" s="88"/>
    </row>
    <row r="118" spans="2:12" s="130" customFormat="1" ht="12" customHeight="1">
      <c r="B118" s="138" t="e">
        <f>#REF!</f>
        <v>#REF!</v>
      </c>
      <c r="C118" s="88"/>
      <c r="D118" s="142" t="e">
        <f>#REF!</f>
        <v>#REF!</v>
      </c>
      <c r="E118" s="88"/>
      <c r="F118" s="152"/>
      <c r="G118" s="88"/>
      <c r="H118" s="154"/>
      <c r="I118" s="88"/>
      <c r="J118" s="88"/>
      <c r="K118" s="88"/>
      <c r="L118" s="88"/>
    </row>
    <row r="119" spans="2:12" s="130" customFormat="1" ht="12" customHeight="1">
      <c r="B119" s="139" t="e">
        <f>#REF!</f>
        <v>#REF!</v>
      </c>
      <c r="C119" s="88"/>
      <c r="D119" s="143" t="e">
        <f>#REF!</f>
        <v>#REF!</v>
      </c>
      <c r="E119" s="88"/>
      <c r="F119" s="152"/>
      <c r="G119" s="88"/>
      <c r="H119" s="154"/>
      <c r="I119" s="88"/>
      <c r="J119" s="88"/>
      <c r="K119" s="88"/>
      <c r="L119" s="88"/>
    </row>
    <row r="120" spans="2:12" s="130" customFormat="1" ht="12" customHeight="1">
      <c r="B120" s="140"/>
      <c r="C120" s="88"/>
      <c r="D120" s="143" t="e">
        <f>#REF!</f>
        <v>#REF!</v>
      </c>
      <c r="E120" s="88"/>
      <c r="F120" s="148" t="e">
        <f>#REF!</f>
        <v>#REF!</v>
      </c>
      <c r="G120" s="88"/>
      <c r="H120" s="154"/>
      <c r="I120" s="88"/>
      <c r="J120" s="88"/>
      <c r="K120" s="88"/>
      <c r="L120" s="88"/>
    </row>
    <row r="121" spans="2:12" s="130" customFormat="1" ht="12" customHeight="1">
      <c r="B121" s="137" t="e">
        <f>#REF!</f>
        <v>#REF!</v>
      </c>
      <c r="C121" s="88"/>
      <c r="D121" s="143"/>
      <c r="E121" s="88"/>
      <c r="F121" s="149" t="e">
        <f>#REF!</f>
        <v>#REF!</v>
      </c>
      <c r="G121" s="88"/>
      <c r="H121" s="154"/>
      <c r="I121" s="88"/>
      <c r="J121" s="88"/>
      <c r="K121" s="88"/>
      <c r="L121" s="88"/>
    </row>
    <row r="122" spans="2:12" s="130" customFormat="1" ht="12" customHeight="1">
      <c r="B122" s="138" t="e">
        <f>#REF!</f>
        <v>#REF!</v>
      </c>
      <c r="C122" s="88"/>
      <c r="D122" s="144" t="e">
        <f>#REF!</f>
        <v>#REF!</v>
      </c>
      <c r="E122" s="88"/>
      <c r="F122" s="149"/>
      <c r="G122" s="88"/>
      <c r="H122" s="154"/>
      <c r="I122" s="88"/>
      <c r="J122" s="88"/>
      <c r="K122" s="88"/>
      <c r="L122" s="88"/>
    </row>
    <row r="123" spans="2:12" s="130" customFormat="1" ht="12" customHeight="1">
      <c r="B123" s="139" t="e">
        <f>#REF!</f>
        <v>#REF!</v>
      </c>
      <c r="C123" s="88"/>
      <c r="D123" s="145" t="e">
        <f>#REF!</f>
        <v>#REF!</v>
      </c>
      <c r="E123" s="88"/>
      <c r="F123" s="149"/>
      <c r="G123" s="88"/>
      <c r="H123" s="154"/>
      <c r="I123" s="88"/>
      <c r="J123" s="88"/>
      <c r="K123" s="88"/>
      <c r="L123" s="88"/>
    </row>
    <row r="124" spans="2:12" s="130" customFormat="1" ht="12" customHeight="1">
      <c r="B124" s="140"/>
      <c r="C124" s="88"/>
      <c r="D124" s="146"/>
      <c r="E124" s="88"/>
      <c r="F124" s="149" t="e">
        <f>#REF!</f>
        <v>#REF!</v>
      </c>
      <c r="G124" s="88"/>
      <c r="H124" s="154"/>
      <c r="I124" s="88"/>
      <c r="J124" s="88"/>
      <c r="K124" s="88"/>
      <c r="L124" s="88"/>
    </row>
    <row r="125" spans="2:12" s="130" customFormat="1" ht="12" customHeight="1">
      <c r="B125" s="137" t="e">
        <f>#REF!</f>
        <v>#REF!</v>
      </c>
      <c r="C125" s="88"/>
      <c r="D125" s="146"/>
      <c r="E125" s="88"/>
      <c r="F125" s="149"/>
      <c r="G125" s="88"/>
      <c r="H125" s="155" t="e">
        <f>#REF!</f>
        <v>#REF!</v>
      </c>
      <c r="I125" s="88"/>
      <c r="J125" s="88"/>
      <c r="K125" s="88"/>
      <c r="L125" s="88"/>
    </row>
    <row r="126" spans="2:12" s="130" customFormat="1" ht="12" customHeight="1">
      <c r="B126" s="138" t="e">
        <f>#REF!</f>
        <v>#REF!</v>
      </c>
      <c r="C126" s="88"/>
      <c r="D126" s="142" t="e">
        <f>#REF!</f>
        <v>#REF!</v>
      </c>
      <c r="E126" s="88"/>
      <c r="F126" s="149"/>
      <c r="G126" s="88"/>
      <c r="H126" s="105" t="e">
        <f>#REF!</f>
        <v>#REF!</v>
      </c>
      <c r="I126" s="88"/>
      <c r="J126" s="88"/>
      <c r="K126" s="88"/>
      <c r="L126" s="88"/>
    </row>
    <row r="127" spans="2:12" s="130" customFormat="1" ht="12" customHeight="1">
      <c r="B127" s="139" t="e">
        <f>#REF!</f>
        <v>#REF!</v>
      </c>
      <c r="C127" s="88"/>
      <c r="D127" s="143" t="e">
        <f>#REF!</f>
        <v>#REF!</v>
      </c>
      <c r="E127" s="88"/>
      <c r="F127" s="149"/>
      <c r="G127" s="88"/>
      <c r="H127" s="88"/>
      <c r="I127" s="88"/>
      <c r="J127" s="88"/>
      <c r="K127" s="88"/>
      <c r="L127" s="92"/>
    </row>
    <row r="128" spans="2:12" s="130" customFormat="1" ht="12" customHeight="1">
      <c r="B128" s="140"/>
      <c r="C128" s="88"/>
      <c r="D128" s="143" t="e">
        <f>#REF!</f>
        <v>#REF!</v>
      </c>
      <c r="E128" s="88"/>
      <c r="F128" s="150" t="e">
        <f>#REF!</f>
        <v>#REF!</v>
      </c>
      <c r="G128" s="88"/>
      <c r="H128" s="88"/>
      <c r="I128" s="88"/>
      <c r="J128" s="88"/>
      <c r="K128" s="88"/>
      <c r="L128" s="88"/>
    </row>
    <row r="129" spans="2:12" s="130" customFormat="1" ht="12" customHeight="1">
      <c r="B129" s="137" t="e">
        <f>#REF!</f>
        <v>#REF!</v>
      </c>
      <c r="C129" s="88"/>
      <c r="D129" s="143"/>
      <c r="E129" s="88"/>
      <c r="F129" s="105" t="e">
        <f>#REF!</f>
        <v>#REF!</v>
      </c>
      <c r="G129" s="88"/>
      <c r="H129" s="88"/>
      <c r="I129" s="88"/>
      <c r="J129" s="88"/>
      <c r="K129" s="88"/>
      <c r="L129" s="88"/>
    </row>
    <row r="130" spans="2:12" s="130" customFormat="1" ht="12" customHeight="1">
      <c r="B130" s="138" t="e">
        <f>#REF!</f>
        <v>#REF!</v>
      </c>
      <c r="C130" s="88"/>
      <c r="D130" s="144" t="e">
        <f>#REF!</f>
        <v>#REF!</v>
      </c>
      <c r="E130" s="88"/>
      <c r="F130" s="88"/>
      <c r="G130" s="88"/>
      <c r="H130" s="88"/>
      <c r="I130" s="88"/>
      <c r="J130" s="120" t="e">
        <f>#REF!&amp;"  "&amp;#REF!</f>
        <v>#REF!</v>
      </c>
      <c r="K130" s="120"/>
      <c r="L130" s="120">
        <f>A65</f>
        <v>0</v>
      </c>
    </row>
    <row r="131" spans="2:12" s="130" customFormat="1" ht="12" customHeight="1">
      <c r="B131" s="139" t="e">
        <f>#REF!</f>
        <v>#REF!</v>
      </c>
      <c r="C131" s="88"/>
      <c r="D131" s="105" t="e">
        <f>#REF!</f>
        <v>#REF!</v>
      </c>
      <c r="E131" s="88"/>
      <c r="F131" s="88"/>
      <c r="G131" s="88"/>
      <c r="H131" s="88"/>
      <c r="I131" s="88"/>
      <c r="J131" s="121"/>
      <c r="K131" s="88"/>
      <c r="L131" s="122" t="s">
        <v>242</v>
      </c>
    </row>
    <row r="132" spans="1:12" s="130" customFormat="1" ht="7.5" customHeight="1">
      <c r="A132" s="131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1:12" s="130" customFormat="1" ht="12" customHeight="1">
      <c r="A133" s="131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32"/>
    </row>
    <row r="134" spans="1:12" s="130" customFormat="1" ht="12" customHeight="1">
      <c r="A134" s="131"/>
      <c r="B134" s="96"/>
      <c r="C134" s="95"/>
      <c r="D134" s="95"/>
      <c r="E134" s="95"/>
      <c r="F134" s="97" t="s">
        <v>91</v>
      </c>
      <c r="G134" s="98"/>
      <c r="H134" s="98"/>
      <c r="I134" s="129"/>
      <c r="J134" s="129"/>
      <c r="K134" s="129"/>
      <c r="L134" s="133"/>
    </row>
    <row r="135" spans="1:12" s="130" customFormat="1" ht="12" customHeight="1">
      <c r="A135" s="131"/>
      <c r="B135" s="102" t="s">
        <v>39</v>
      </c>
      <c r="C135" s="88"/>
      <c r="D135" s="88"/>
      <c r="E135" s="88"/>
      <c r="F135" s="88"/>
      <c r="G135" s="88"/>
      <c r="H135" s="88"/>
      <c r="I135" s="129"/>
      <c r="J135" s="129"/>
      <c r="K135" s="129"/>
      <c r="L135" s="129"/>
    </row>
    <row r="136" spans="1:12" s="130" customFormat="1" ht="12" customHeight="1">
      <c r="A136" s="131"/>
      <c r="B136" s="88"/>
      <c r="C136" s="88"/>
      <c r="D136" s="88"/>
      <c r="E136" s="88"/>
      <c r="F136" s="88"/>
      <c r="G136" s="88"/>
      <c r="H136" s="88"/>
      <c r="I136" s="129"/>
      <c r="J136" s="129"/>
      <c r="K136" s="129"/>
      <c r="L136" s="129"/>
    </row>
    <row r="137" spans="1:12" s="130" customFormat="1" ht="12" customHeight="1">
      <c r="A137" s="131"/>
      <c r="B137" s="137" t="e">
        <f>#REF!</f>
        <v>#REF!</v>
      </c>
      <c r="C137" s="88"/>
      <c r="D137" s="88"/>
      <c r="E137" s="88"/>
      <c r="F137" s="88"/>
      <c r="G137" s="88"/>
      <c r="H137" s="88"/>
      <c r="I137" s="129"/>
      <c r="J137" s="134"/>
      <c r="K137" s="134"/>
      <c r="L137" s="134"/>
    </row>
    <row r="138" spans="1:12" s="130" customFormat="1" ht="12" customHeight="1">
      <c r="A138" s="131"/>
      <c r="B138" s="138" t="e">
        <f>#REF!</f>
        <v>#REF!</v>
      </c>
      <c r="C138" s="88"/>
      <c r="D138" s="88" t="e">
        <f>#REF!</f>
        <v>#REF!</v>
      </c>
      <c r="E138" s="88"/>
      <c r="F138" s="88"/>
      <c r="G138" s="88"/>
      <c r="H138" s="88"/>
      <c r="I138" s="129"/>
      <c r="J138" s="135"/>
      <c r="K138" s="129"/>
      <c r="L138" s="136"/>
    </row>
    <row r="139" spans="1:12" ht="12" customHeight="1">
      <c r="A139" s="123"/>
      <c r="B139" s="139" t="e">
        <f>#REF!</f>
        <v>#REF!</v>
      </c>
      <c r="D139" s="88" t="e">
        <f>#REF!</f>
        <v>#REF!</v>
      </c>
      <c r="I139" s="105"/>
      <c r="J139" s="105"/>
      <c r="K139" s="105"/>
      <c r="L139" s="105"/>
    </row>
    <row r="140" spans="1:12" ht="12" customHeight="1">
      <c r="A140" s="123"/>
      <c r="B140" s="105"/>
      <c r="D140" s="92" t="s">
        <v>45</v>
      </c>
      <c r="I140" s="105"/>
      <c r="J140" s="105"/>
      <c r="K140" s="105"/>
      <c r="L140" s="105"/>
    </row>
    <row r="141" spans="1:12" ht="12" customHeight="1">
      <c r="A141" s="123"/>
      <c r="D141" s="92"/>
      <c r="I141" s="105"/>
      <c r="J141" s="105"/>
      <c r="K141" s="105"/>
      <c r="L141" s="105"/>
    </row>
    <row r="142" spans="1:12" ht="12" customHeight="1">
      <c r="A142" s="123"/>
      <c r="B142" s="102" t="s">
        <v>47</v>
      </c>
      <c r="I142" s="105"/>
      <c r="J142" s="105"/>
      <c r="K142" s="105"/>
      <c r="L142" s="105"/>
    </row>
    <row r="143" spans="1:12" ht="12" customHeight="1">
      <c r="A143" s="123"/>
      <c r="I143" s="105"/>
      <c r="J143" s="105"/>
      <c r="K143" s="105"/>
      <c r="L143" s="105"/>
    </row>
    <row r="144" spans="1:12" ht="12" customHeight="1">
      <c r="A144" s="123"/>
      <c r="B144" s="153" t="e">
        <f>#REF!</f>
        <v>#REF!</v>
      </c>
      <c r="I144" s="105"/>
      <c r="J144" s="105"/>
      <c r="K144" s="105"/>
      <c r="L144" s="105"/>
    </row>
    <row r="145" spans="1:12" ht="12" customHeight="1">
      <c r="A145" s="123"/>
      <c r="B145" s="154" t="e">
        <f>#REF!</f>
        <v>#REF!</v>
      </c>
      <c r="D145" s="153" t="e">
        <f>#REF!</f>
        <v>#REF!</v>
      </c>
      <c r="I145" s="105"/>
      <c r="J145" s="105"/>
      <c r="K145" s="105"/>
      <c r="L145" s="105"/>
    </row>
    <row r="146" spans="1:12" ht="12" customHeight="1">
      <c r="A146" s="123"/>
      <c r="B146" s="155" t="e">
        <f>#REF!</f>
        <v>#REF!</v>
      </c>
      <c r="D146" s="154" t="e">
        <f>#REF!</f>
        <v>#REF!</v>
      </c>
      <c r="I146" s="105"/>
      <c r="J146" s="105"/>
      <c r="K146" s="105"/>
      <c r="L146" s="105"/>
    </row>
    <row r="147" spans="1:12" ht="12" customHeight="1">
      <c r="A147" s="123"/>
      <c r="B147" s="157"/>
      <c r="D147" s="154" t="e">
        <f>#REF!</f>
        <v>#REF!</v>
      </c>
      <c r="F147" s="88" t="e">
        <f>#REF!</f>
        <v>#REF!</v>
      </c>
      <c r="I147" s="105"/>
      <c r="J147" s="105"/>
      <c r="K147" s="105"/>
      <c r="L147" s="105"/>
    </row>
    <row r="148" spans="1:12" ht="12" customHeight="1">
      <c r="A148" s="123"/>
      <c r="B148" s="153" t="e">
        <f>#REF!</f>
        <v>#REF!</v>
      </c>
      <c r="D148" s="154"/>
      <c r="F148" s="88" t="e">
        <f>#REF!</f>
        <v>#REF!</v>
      </c>
      <c r="I148" s="105"/>
      <c r="J148" s="105"/>
      <c r="K148" s="105"/>
      <c r="L148" s="105"/>
    </row>
    <row r="149" spans="1:12" ht="12" customHeight="1">
      <c r="A149" s="123"/>
      <c r="B149" s="154" t="e">
        <f>#REF!</f>
        <v>#REF!</v>
      </c>
      <c r="D149" s="155" t="e">
        <f>#REF!</f>
        <v>#REF!</v>
      </c>
      <c r="F149" s="106" t="s">
        <v>51</v>
      </c>
      <c r="I149" s="105"/>
      <c r="J149" s="105"/>
      <c r="K149" s="105"/>
      <c r="L149" s="105"/>
    </row>
    <row r="150" spans="1:12" ht="12" customHeight="1">
      <c r="A150" s="123"/>
      <c r="B150" s="155" t="e">
        <f>#REF!</f>
        <v>#REF!</v>
      </c>
      <c r="D150" s="105" t="e">
        <f>#REF!</f>
        <v>#REF!</v>
      </c>
      <c r="I150" s="105"/>
      <c r="J150" s="105"/>
      <c r="K150" s="105"/>
      <c r="L150" s="105"/>
    </row>
    <row r="151" spans="1:12" ht="12" customHeight="1">
      <c r="A151" s="123"/>
      <c r="B151" s="105"/>
      <c r="D151" s="105"/>
      <c r="I151" s="105"/>
      <c r="J151" s="105"/>
      <c r="K151" s="105"/>
      <c r="L151" s="105"/>
    </row>
    <row r="152" spans="1:12" ht="12" customHeight="1">
      <c r="A152" s="123"/>
      <c r="B152" s="102" t="s">
        <v>53</v>
      </c>
      <c r="I152" s="105"/>
      <c r="J152" s="105"/>
      <c r="K152" s="105"/>
      <c r="L152" s="105"/>
    </row>
    <row r="153" spans="1:12" ht="12" customHeight="1">
      <c r="A153" s="123"/>
      <c r="I153" s="105"/>
      <c r="J153" s="105"/>
      <c r="K153" s="105"/>
      <c r="L153" s="105"/>
    </row>
    <row r="154" spans="1:12" ht="12" customHeight="1">
      <c r="A154" s="123"/>
      <c r="B154" s="153" t="e">
        <f>#REF!</f>
        <v>#REF!</v>
      </c>
      <c r="I154" s="105"/>
      <c r="J154" s="105"/>
      <c r="K154" s="105"/>
      <c r="L154" s="105"/>
    </row>
    <row r="155" spans="1:12" ht="12" customHeight="1">
      <c r="A155" s="123"/>
      <c r="B155" s="154" t="e">
        <f>#REF!</f>
        <v>#REF!</v>
      </c>
      <c r="D155" s="88" t="e">
        <f>#REF!</f>
        <v>#REF!</v>
      </c>
      <c r="I155" s="105"/>
      <c r="J155" s="105"/>
      <c r="K155" s="105"/>
      <c r="L155" s="105"/>
    </row>
    <row r="156" spans="1:12" ht="12" customHeight="1">
      <c r="A156" s="123"/>
      <c r="B156" s="155" t="e">
        <f>#REF!</f>
        <v>#REF!</v>
      </c>
      <c r="D156" s="88" t="e">
        <f>#REF!</f>
        <v>#REF!</v>
      </c>
      <c r="I156" s="105"/>
      <c r="J156" s="105"/>
      <c r="K156" s="105"/>
      <c r="L156" s="105"/>
    </row>
    <row r="157" spans="1:12" ht="12" customHeight="1">
      <c r="A157" s="123"/>
      <c r="D157" s="92"/>
      <c r="I157" s="105"/>
      <c r="J157" s="105"/>
      <c r="K157" s="105"/>
      <c r="L157" s="105"/>
    </row>
    <row r="158" ht="12" customHeight="1">
      <c r="B158" s="102" t="s">
        <v>59</v>
      </c>
    </row>
    <row r="160" ht="12" customHeight="1">
      <c r="B160" s="148" t="e">
        <f>#REF!</f>
        <v>#REF!</v>
      </c>
    </row>
    <row r="161" spans="2:4" ht="12" customHeight="1">
      <c r="B161" s="149" t="e">
        <f>#REF!</f>
        <v>#REF!</v>
      </c>
      <c r="D161" s="148" t="e">
        <f>#REF!</f>
        <v>#REF!</v>
      </c>
    </row>
    <row r="162" spans="2:4" ht="12" customHeight="1">
      <c r="B162" s="150" t="e">
        <f>#REF!</f>
        <v>#REF!</v>
      </c>
      <c r="D162" s="149" t="e">
        <f>#REF!</f>
        <v>#REF!</v>
      </c>
    </row>
    <row r="163" spans="2:6" ht="12" customHeight="1">
      <c r="B163" s="152"/>
      <c r="D163" s="149" t="e">
        <f>#REF!</f>
        <v>#REF!</v>
      </c>
      <c r="F163" s="148" t="e">
        <f>#REF!</f>
        <v>#REF!</v>
      </c>
    </row>
    <row r="164" spans="2:6" ht="12" customHeight="1">
      <c r="B164" s="148" t="e">
        <f>#REF!</f>
        <v>#REF!</v>
      </c>
      <c r="D164" s="149"/>
      <c r="F164" s="149" t="e">
        <f>#REF!</f>
        <v>#REF!</v>
      </c>
    </row>
    <row r="165" spans="2:6" ht="12" customHeight="1">
      <c r="B165" s="149" t="e">
        <f>#REF!</f>
        <v>#REF!</v>
      </c>
      <c r="D165" s="150" t="e">
        <f>#REF!</f>
        <v>#REF!</v>
      </c>
      <c r="F165" s="149"/>
    </row>
    <row r="166" spans="2:6" ht="12" customHeight="1">
      <c r="B166" s="150" t="e">
        <f>#REF!</f>
        <v>#REF!</v>
      </c>
      <c r="D166" s="151" t="e">
        <f>#REF!</f>
        <v>#REF!</v>
      </c>
      <c r="F166" s="149"/>
    </row>
    <row r="167" spans="2:8" ht="12" customHeight="1">
      <c r="B167" s="152"/>
      <c r="D167" s="152"/>
      <c r="F167" s="149" t="e">
        <f>#REF!</f>
        <v>#REF!</v>
      </c>
      <c r="H167" s="88" t="e">
        <f>#REF!</f>
        <v>#REF!</v>
      </c>
    </row>
    <row r="168" spans="2:8" ht="12" customHeight="1">
      <c r="B168" s="148" t="e">
        <f>#REF!</f>
        <v>#REF!</v>
      </c>
      <c r="D168" s="152"/>
      <c r="F168" s="149"/>
      <c r="H168" s="88" t="e">
        <f>#REF!</f>
        <v>#REF!</v>
      </c>
    </row>
    <row r="169" spans="2:8" ht="12" customHeight="1">
      <c r="B169" s="149" t="e">
        <f>#REF!</f>
        <v>#REF!</v>
      </c>
      <c r="D169" s="148" t="e">
        <f>#REF!</f>
        <v>#REF!</v>
      </c>
      <c r="F169" s="149"/>
      <c r="H169" s="106" t="s">
        <v>67</v>
      </c>
    </row>
    <row r="170" spans="2:6" ht="12" customHeight="1">
      <c r="B170" s="150" t="e">
        <f>#REF!</f>
        <v>#REF!</v>
      </c>
      <c r="D170" s="149" t="e">
        <f>#REF!</f>
        <v>#REF!</v>
      </c>
      <c r="F170" s="149"/>
    </row>
    <row r="171" spans="2:12" ht="12" customHeight="1">
      <c r="B171" s="152"/>
      <c r="D171" s="149" t="e">
        <f>#REF!</f>
        <v>#REF!</v>
      </c>
      <c r="F171" s="150" t="e">
        <f>#REF!</f>
        <v>#REF!</v>
      </c>
      <c r="K171" s="89"/>
      <c r="L171" s="89"/>
    </row>
    <row r="172" spans="2:6" ht="12" customHeight="1">
      <c r="B172" s="148" t="e">
        <f>#REF!</f>
        <v>#REF!</v>
      </c>
      <c r="D172" s="149"/>
      <c r="F172" s="105" t="e">
        <f>#REF!</f>
        <v>#REF!</v>
      </c>
    </row>
    <row r="173" spans="2:4" ht="12" customHeight="1">
      <c r="B173" s="149" t="e">
        <f>#REF!</f>
        <v>#REF!</v>
      </c>
      <c r="D173" s="150" t="e">
        <f>#REF!</f>
        <v>#REF!</v>
      </c>
    </row>
    <row r="174" spans="2:4" ht="12" customHeight="1">
      <c r="B174" s="150" t="e">
        <f>#REF!</f>
        <v>#REF!</v>
      </c>
      <c r="D174" s="105" t="e">
        <f>#REF!</f>
        <v>#REF!</v>
      </c>
    </row>
    <row r="175" spans="2:4" ht="12" customHeight="1">
      <c r="B175" s="105"/>
      <c r="D175" s="105"/>
    </row>
    <row r="176" spans="2:4" ht="12" customHeight="1">
      <c r="B176" s="102" t="s">
        <v>74</v>
      </c>
      <c r="D176" s="105"/>
    </row>
    <row r="178" ht="12" customHeight="1">
      <c r="B178" s="148" t="e">
        <f>#REF!</f>
        <v>#REF!</v>
      </c>
    </row>
    <row r="179" spans="2:4" ht="12" customHeight="1">
      <c r="B179" s="149" t="e">
        <f>#REF!</f>
        <v>#REF!</v>
      </c>
      <c r="D179" s="88" t="e">
        <f>#REF!</f>
        <v>#REF!</v>
      </c>
    </row>
    <row r="180" spans="2:4" ht="12" customHeight="1">
      <c r="B180" s="150" t="e">
        <f>#REF!</f>
        <v>#REF!</v>
      </c>
      <c r="D180" s="88" t="e">
        <f>#REF!</f>
        <v>#REF!</v>
      </c>
    </row>
    <row r="181" ht="12" customHeight="1">
      <c r="B181" s="105"/>
    </row>
    <row r="182" ht="12" customHeight="1">
      <c r="B182" s="102" t="s">
        <v>77</v>
      </c>
    </row>
    <row r="183" ht="12" customHeight="1">
      <c r="D183" s="92"/>
    </row>
    <row r="184" ht="12" customHeight="1">
      <c r="B184" s="148" t="e">
        <f>#REF!</f>
        <v>#REF!</v>
      </c>
    </row>
    <row r="185" spans="2:4" ht="12" customHeight="1">
      <c r="B185" s="149" t="e">
        <f>#REF!</f>
        <v>#REF!</v>
      </c>
      <c r="D185" s="148" t="e">
        <f>#REF!</f>
        <v>#REF!</v>
      </c>
    </row>
    <row r="186" spans="2:4" ht="12" customHeight="1">
      <c r="B186" s="150" t="e">
        <f>#REF!</f>
        <v>#REF!</v>
      </c>
      <c r="D186" s="149" t="e">
        <f>#REF!</f>
        <v>#REF!</v>
      </c>
    </row>
    <row r="187" spans="2:8" ht="12" customHeight="1">
      <c r="B187" s="152"/>
      <c r="D187" s="149" t="e">
        <f>#REF!</f>
        <v>#REF!</v>
      </c>
      <c r="F187" s="88" t="e">
        <f>#REF!</f>
        <v>#REF!</v>
      </c>
      <c r="H187" s="92" t="s">
        <v>83</v>
      </c>
    </row>
    <row r="188" spans="2:6" ht="12" customHeight="1">
      <c r="B188" s="148" t="e">
        <f>#REF!</f>
        <v>#REF!</v>
      </c>
      <c r="D188" s="149"/>
      <c r="F188" s="88" t="e">
        <f>#REF!</f>
        <v>#REF!</v>
      </c>
    </row>
    <row r="189" spans="2:4" ht="12" customHeight="1">
      <c r="B189" s="149" t="e">
        <f>#REF!</f>
        <v>#REF!</v>
      </c>
      <c r="D189" s="150" t="e">
        <f>#REF!</f>
        <v>#REF!</v>
      </c>
    </row>
    <row r="190" spans="2:4" ht="12" customHeight="1">
      <c r="B190" s="150" t="e">
        <f>#REF!</f>
        <v>#REF!</v>
      </c>
      <c r="D190" s="105" t="e">
        <f>#REF!</f>
        <v>#REF!</v>
      </c>
    </row>
    <row r="191" spans="2:4" ht="12" customHeight="1">
      <c r="B191" s="105"/>
      <c r="D191" s="105"/>
    </row>
    <row r="192" spans="2:4" ht="12" customHeight="1">
      <c r="B192" s="102" t="s">
        <v>85</v>
      </c>
      <c r="D192" s="105"/>
    </row>
    <row r="194" ht="12" customHeight="1">
      <c r="B194" s="148" t="e">
        <f>#REF!</f>
        <v>#REF!</v>
      </c>
    </row>
    <row r="195" spans="2:6" ht="12" customHeight="1">
      <c r="B195" s="149" t="e">
        <f>#REF!</f>
        <v>#REF!</v>
      </c>
      <c r="D195" s="88" t="e">
        <f>#REF!</f>
        <v>#REF!</v>
      </c>
      <c r="F195" s="92"/>
    </row>
    <row r="196" spans="2:4" ht="12" customHeight="1">
      <c r="B196" s="150" t="e">
        <f>#REF!</f>
        <v>#REF!</v>
      </c>
      <c r="D196" s="88" t="e">
        <f>#REF!</f>
        <v>#REF!</v>
      </c>
    </row>
    <row r="199" spans="2:10" ht="12" customHeight="1">
      <c r="B199" s="95"/>
      <c r="C199" s="95"/>
      <c r="D199" s="95"/>
      <c r="E199" s="99"/>
      <c r="F199" s="97" t="s">
        <v>243</v>
      </c>
      <c r="G199" s="98"/>
      <c r="H199" s="98"/>
      <c r="I199" s="98"/>
      <c r="J199" s="100"/>
    </row>
    <row r="200" spans="2:10" ht="12" customHeight="1">
      <c r="B200" s="102" t="s">
        <v>40</v>
      </c>
      <c r="D200" s="92"/>
      <c r="J200" s="92"/>
    </row>
    <row r="202" ht="12" customHeight="1">
      <c r="B202" s="142" t="e">
        <f>#REF!</f>
        <v>#REF!</v>
      </c>
    </row>
    <row r="203" spans="2:4" ht="12" customHeight="1">
      <c r="B203" s="143" t="e">
        <f>#REF!</f>
        <v>#REF!</v>
      </c>
      <c r="D203" s="142" t="e">
        <f>#REF!</f>
        <v>#REF!</v>
      </c>
    </row>
    <row r="204" spans="2:4" ht="12" customHeight="1">
      <c r="B204" s="144" t="e">
        <f>#REF!</f>
        <v>#REF!</v>
      </c>
      <c r="D204" s="143" t="e">
        <f>#REF!</f>
        <v>#REF!</v>
      </c>
    </row>
    <row r="205" spans="2:6" ht="12" customHeight="1">
      <c r="B205" s="146"/>
      <c r="D205" s="143" t="e">
        <f>#REF!</f>
        <v>#REF!</v>
      </c>
      <c r="F205" s="142" t="e">
        <f>#REF!</f>
        <v>#REF!</v>
      </c>
    </row>
    <row r="206" spans="2:6" ht="12" customHeight="1">
      <c r="B206" s="142" t="e">
        <f>#REF!</f>
        <v>#REF!</v>
      </c>
      <c r="D206" s="143"/>
      <c r="F206" s="143" t="e">
        <f>#REF!</f>
        <v>#REF!</v>
      </c>
    </row>
    <row r="207" spans="2:6" ht="12" customHeight="1">
      <c r="B207" s="143" t="e">
        <f>#REF!</f>
        <v>#REF!</v>
      </c>
      <c r="D207" s="144" t="e">
        <f>#REF!</f>
        <v>#REF!</v>
      </c>
      <c r="F207" s="143"/>
    </row>
    <row r="208" spans="2:6" ht="12" customHeight="1">
      <c r="B208" s="144" t="e">
        <f>#REF!</f>
        <v>#REF!</v>
      </c>
      <c r="D208" s="145" t="e">
        <f>#REF!</f>
        <v>#REF!</v>
      </c>
      <c r="F208" s="143"/>
    </row>
    <row r="209" spans="2:8" ht="12" customHeight="1">
      <c r="B209" s="146"/>
      <c r="D209" s="146"/>
      <c r="F209" s="143" t="e">
        <f>#REF!</f>
        <v>#REF!</v>
      </c>
      <c r="H209" s="142" t="e">
        <f>#REF!</f>
        <v>#REF!</v>
      </c>
    </row>
    <row r="210" spans="2:8" ht="12" customHeight="1">
      <c r="B210" s="142" t="e">
        <f>#REF!</f>
        <v>#REF!</v>
      </c>
      <c r="D210" s="146"/>
      <c r="F210" s="143"/>
      <c r="H210" s="143" t="e">
        <f>#REF!</f>
        <v>#REF!</v>
      </c>
    </row>
    <row r="211" spans="2:8" ht="12" customHeight="1">
      <c r="B211" s="143" t="e">
        <f>#REF!</f>
        <v>#REF!</v>
      </c>
      <c r="D211" s="142" t="e">
        <f>#REF!</f>
        <v>#REF!</v>
      </c>
      <c r="F211" s="143"/>
      <c r="H211" s="143"/>
    </row>
    <row r="212" spans="2:8" ht="12" customHeight="1">
      <c r="B212" s="144" t="e">
        <f>#REF!</f>
        <v>#REF!</v>
      </c>
      <c r="D212" s="143" t="e">
        <f>#REF!</f>
        <v>#REF!</v>
      </c>
      <c r="F212" s="143"/>
      <c r="H212" s="143"/>
    </row>
    <row r="213" spans="2:8" ht="12" customHeight="1">
      <c r="B213" s="146"/>
      <c r="D213" s="143" t="e">
        <f>#REF!</f>
        <v>#REF!</v>
      </c>
      <c r="F213" s="144" t="e">
        <f>#REF!</f>
        <v>#REF!</v>
      </c>
      <c r="H213" s="143"/>
    </row>
    <row r="214" spans="2:8" ht="12" customHeight="1">
      <c r="B214" s="142" t="e">
        <f>#REF!</f>
        <v>#REF!</v>
      </c>
      <c r="D214" s="143"/>
      <c r="F214" s="145" t="e">
        <f>#REF!</f>
        <v>#REF!</v>
      </c>
      <c r="H214" s="143"/>
    </row>
    <row r="215" spans="2:8" ht="12" customHeight="1">
      <c r="B215" s="143" t="e">
        <f>#REF!</f>
        <v>#REF!</v>
      </c>
      <c r="D215" s="144" t="e">
        <f>#REF!</f>
        <v>#REF!</v>
      </c>
      <c r="F215" s="146"/>
      <c r="H215" s="143"/>
    </row>
    <row r="216" spans="2:8" ht="12" customHeight="1">
      <c r="B216" s="144" t="e">
        <f>#REF!</f>
        <v>#REF!</v>
      </c>
      <c r="D216" s="145" t="e">
        <f>#REF!</f>
        <v>#REF!</v>
      </c>
      <c r="F216" s="146"/>
      <c r="H216" s="143"/>
    </row>
    <row r="217" spans="2:10" ht="12" customHeight="1">
      <c r="B217" s="146"/>
      <c r="D217" s="146"/>
      <c r="F217" s="146"/>
      <c r="H217" s="143" t="e">
        <f>#REF!</f>
        <v>#REF!</v>
      </c>
      <c r="J217" s="88" t="e">
        <f>#REF!</f>
        <v>#REF!</v>
      </c>
    </row>
    <row r="218" spans="2:10" ht="12" customHeight="1">
      <c r="B218" s="142" t="e">
        <f>#REF!</f>
        <v>#REF!</v>
      </c>
      <c r="D218" s="146"/>
      <c r="F218" s="146"/>
      <c r="H218" s="143"/>
      <c r="J218" s="88" t="e">
        <f>#REF!</f>
        <v>#REF!</v>
      </c>
    </row>
    <row r="219" spans="2:10" ht="12" customHeight="1">
      <c r="B219" s="143" t="e">
        <f>#REF!</f>
        <v>#REF!</v>
      </c>
      <c r="D219" s="142" t="e">
        <f>#REF!</f>
        <v>#REF!</v>
      </c>
      <c r="F219" s="146"/>
      <c r="H219" s="143"/>
      <c r="J219" s="106" t="s">
        <v>56</v>
      </c>
    </row>
    <row r="220" spans="2:8" ht="12" customHeight="1">
      <c r="B220" s="144" t="e">
        <f>#REF!</f>
        <v>#REF!</v>
      </c>
      <c r="D220" s="143" t="e">
        <f>#REF!</f>
        <v>#REF!</v>
      </c>
      <c r="F220" s="146"/>
      <c r="H220" s="143"/>
    </row>
    <row r="221" spans="2:8" ht="12" customHeight="1">
      <c r="B221" s="146"/>
      <c r="D221" s="143" t="e">
        <f>#REF!</f>
        <v>#REF!</v>
      </c>
      <c r="F221" s="142" t="e">
        <f>#REF!</f>
        <v>#REF!</v>
      </c>
      <c r="H221" s="143"/>
    </row>
    <row r="222" spans="2:8" ht="12" customHeight="1">
      <c r="B222" s="142" t="e">
        <f>#REF!</f>
        <v>#REF!</v>
      </c>
      <c r="D222" s="143"/>
      <c r="F222" s="143" t="e">
        <f>#REF!</f>
        <v>#REF!</v>
      </c>
      <c r="H222" s="143"/>
    </row>
    <row r="223" spans="2:8" ht="12" customHeight="1">
      <c r="B223" s="143" t="e">
        <f>#REF!</f>
        <v>#REF!</v>
      </c>
      <c r="D223" s="144" t="e">
        <f>#REF!</f>
        <v>#REF!</v>
      </c>
      <c r="F223" s="143"/>
      <c r="H223" s="143"/>
    </row>
    <row r="224" spans="2:8" ht="12" customHeight="1">
      <c r="B224" s="144" t="e">
        <f>#REF!</f>
        <v>#REF!</v>
      </c>
      <c r="D224" s="145" t="e">
        <f>#REF!</f>
        <v>#REF!</v>
      </c>
      <c r="F224" s="143"/>
      <c r="H224" s="143"/>
    </row>
    <row r="225" spans="2:8" ht="12" customHeight="1">
      <c r="B225" s="146"/>
      <c r="D225" s="146"/>
      <c r="F225" s="143" t="e">
        <f>#REF!</f>
        <v>#REF!</v>
      </c>
      <c r="H225" s="144" t="e">
        <f>#REF!</f>
        <v>#REF!</v>
      </c>
    </row>
    <row r="226" spans="2:8" ht="12" customHeight="1">
      <c r="B226" s="142" t="e">
        <f>#REF!</f>
        <v>#REF!</v>
      </c>
      <c r="D226" s="146"/>
      <c r="F226" s="143"/>
      <c r="H226" s="105" t="e">
        <f>#REF!</f>
        <v>#REF!</v>
      </c>
    </row>
    <row r="227" spans="2:6" ht="12" customHeight="1">
      <c r="B227" s="143" t="e">
        <f>#REF!</f>
        <v>#REF!</v>
      </c>
      <c r="D227" s="142" t="e">
        <f>#REF!</f>
        <v>#REF!</v>
      </c>
      <c r="F227" s="143"/>
    </row>
    <row r="228" spans="2:6" ht="12" customHeight="1">
      <c r="B228" s="144" t="e">
        <f>#REF!</f>
        <v>#REF!</v>
      </c>
      <c r="D228" s="143" t="e">
        <f>#REF!</f>
        <v>#REF!</v>
      </c>
      <c r="F228" s="143"/>
    </row>
    <row r="229" spans="2:6" ht="12" customHeight="1">
      <c r="B229" s="146"/>
      <c r="D229" s="143" t="e">
        <f>#REF!</f>
        <v>#REF!</v>
      </c>
      <c r="F229" s="144" t="e">
        <f>#REF!</f>
        <v>#REF!</v>
      </c>
    </row>
    <row r="230" spans="2:6" ht="12" customHeight="1">
      <c r="B230" s="142" t="e">
        <f>#REF!</f>
        <v>#REF!</v>
      </c>
      <c r="D230" s="143"/>
      <c r="F230" s="105" t="e">
        <f>#REF!</f>
        <v>#REF!</v>
      </c>
    </row>
    <row r="231" spans="2:4" ht="12" customHeight="1">
      <c r="B231" s="143" t="e">
        <f>#REF!</f>
        <v>#REF!</v>
      </c>
      <c r="D231" s="144" t="e">
        <f>#REF!</f>
        <v>#REF!</v>
      </c>
    </row>
    <row r="232" spans="2:4" ht="12" customHeight="1">
      <c r="B232" s="144" t="e">
        <f>#REF!</f>
        <v>#REF!</v>
      </c>
      <c r="D232" s="105" t="e">
        <f>#REF!</f>
        <v>#REF!</v>
      </c>
    </row>
    <row r="233" spans="2:4" ht="12" customHeight="1">
      <c r="B233" s="105"/>
      <c r="D233" s="105"/>
    </row>
    <row r="234" spans="2:4" ht="12" customHeight="1">
      <c r="B234" s="102" t="s">
        <v>68</v>
      </c>
      <c r="D234" s="105"/>
    </row>
    <row r="236" ht="12" customHeight="1">
      <c r="B236" s="142" t="e">
        <f>#REF!</f>
        <v>#REF!</v>
      </c>
    </row>
    <row r="237" spans="2:4" ht="12" customHeight="1">
      <c r="B237" s="143" t="e">
        <f>#REF!</f>
        <v>#REF!</v>
      </c>
      <c r="D237" s="88" t="e">
        <f>#REF!</f>
        <v>#REF!</v>
      </c>
    </row>
    <row r="238" spans="2:4" ht="12" customHeight="1">
      <c r="B238" s="144" t="e">
        <f>#REF!</f>
        <v>#REF!</v>
      </c>
      <c r="D238" s="88" t="e">
        <f>#REF!</f>
        <v>#REF!</v>
      </c>
    </row>
    <row r="239" spans="2:4" ht="12" customHeight="1">
      <c r="B239" s="105"/>
      <c r="D239" s="92"/>
    </row>
    <row r="240" spans="2:4" ht="12" customHeight="1">
      <c r="B240" s="102" t="s">
        <v>73</v>
      </c>
      <c r="D240" s="92"/>
    </row>
    <row r="241" spans="2:4" ht="12" customHeight="1">
      <c r="B241" s="102"/>
      <c r="D241" s="92"/>
    </row>
    <row r="242" ht="12" customHeight="1">
      <c r="B242" s="142" t="e">
        <f>#REF!</f>
        <v>#REF!</v>
      </c>
    </row>
    <row r="243" ht="12" customHeight="1">
      <c r="B243" s="143" t="e">
        <f>#REF!</f>
        <v>#REF!</v>
      </c>
    </row>
    <row r="244" spans="2:4" ht="12" customHeight="1">
      <c r="B244" s="144" t="e">
        <f>#REF!</f>
        <v>#REF!</v>
      </c>
      <c r="D244" s="142" t="e">
        <f>#REF!</f>
        <v>#REF!</v>
      </c>
    </row>
    <row r="245" spans="2:4" ht="12" customHeight="1">
      <c r="B245" s="146"/>
      <c r="D245" s="143" t="e">
        <f>#REF!</f>
        <v>#REF!</v>
      </c>
    </row>
    <row r="246" spans="2:6" ht="12" customHeight="1">
      <c r="B246" s="142" t="e">
        <f>#REF!</f>
        <v>#REF!</v>
      </c>
      <c r="D246" s="143" t="e">
        <f>#REF!</f>
        <v>#REF!</v>
      </c>
      <c r="F246" s="88" t="e">
        <f>#REF!</f>
        <v>#REF!</v>
      </c>
    </row>
    <row r="247" spans="2:6" ht="12" customHeight="1">
      <c r="B247" s="143" t="e">
        <f>#REF!</f>
        <v>#REF!</v>
      </c>
      <c r="D247" s="143"/>
      <c r="F247" s="88" t="e">
        <f>#REF!</f>
        <v>#REF!</v>
      </c>
    </row>
    <row r="248" spans="2:6" ht="12" customHeight="1">
      <c r="B248" s="144" t="e">
        <f>#REF!</f>
        <v>#REF!</v>
      </c>
      <c r="D248" s="144" t="e">
        <f>#REF!</f>
        <v>#REF!</v>
      </c>
      <c r="F248" s="106" t="s">
        <v>78</v>
      </c>
    </row>
    <row r="249" spans="2:6" ht="12" customHeight="1">
      <c r="B249" s="105"/>
      <c r="D249" s="105"/>
      <c r="F249" s="92"/>
    </row>
    <row r="250" spans="2:6" ht="12" customHeight="1">
      <c r="B250" s="102" t="s">
        <v>81</v>
      </c>
      <c r="D250" s="105"/>
      <c r="F250" s="92"/>
    </row>
    <row r="251" ht="12" customHeight="1">
      <c r="D251" s="105" t="e">
        <f>#REF!</f>
        <v>#REF!</v>
      </c>
    </row>
    <row r="252" ht="12" customHeight="1">
      <c r="B252" s="142" t="e">
        <f>#REF!</f>
        <v>#REF!</v>
      </c>
    </row>
    <row r="253" spans="2:4" ht="12" customHeight="1">
      <c r="B253" s="143" t="e">
        <f>#REF!</f>
        <v>#REF!</v>
      </c>
      <c r="D253" s="88" t="e">
        <f>#REF!</f>
        <v>#REF!</v>
      </c>
    </row>
    <row r="254" spans="2:4" ht="12" customHeight="1">
      <c r="B254" s="144" t="e">
        <f>#REF!</f>
        <v>#REF!</v>
      </c>
      <c r="D254" s="88" t="e">
        <f>#REF!</f>
        <v>#REF!</v>
      </c>
    </row>
    <row r="255" ht="12" customHeight="1">
      <c r="D255" s="92"/>
    </row>
    <row r="257" spans="2:8" ht="12" customHeight="1">
      <c r="B257" s="95"/>
      <c r="C257" s="95"/>
      <c r="D257" s="99"/>
      <c r="E257" s="98"/>
      <c r="F257" s="97" t="s">
        <v>92</v>
      </c>
      <c r="G257" s="98"/>
      <c r="H257" s="98"/>
    </row>
    <row r="258" ht="12" customHeight="1">
      <c r="B258" s="102" t="s">
        <v>41</v>
      </c>
    </row>
    <row r="260" ht="12" customHeight="1">
      <c r="B260" s="142" t="e">
        <f>#REF!</f>
        <v>#REF!</v>
      </c>
    </row>
    <row r="261" ht="12" customHeight="1">
      <c r="B261" s="143" t="e">
        <f>#REF!</f>
        <v>#REF!</v>
      </c>
    </row>
    <row r="262" spans="2:4" ht="12" customHeight="1">
      <c r="B262" s="144" t="e">
        <f>#REF!</f>
        <v>#REF!</v>
      </c>
      <c r="D262" s="142" t="e">
        <f>#REF!</f>
        <v>#REF!</v>
      </c>
    </row>
    <row r="263" spans="2:4" ht="12" customHeight="1">
      <c r="B263" s="146"/>
      <c r="D263" s="143" t="e">
        <f>#REF!</f>
        <v>#REF!</v>
      </c>
    </row>
    <row r="264" spans="2:6" ht="12" customHeight="1">
      <c r="B264" s="142" t="e">
        <f>#REF!</f>
        <v>#REF!</v>
      </c>
      <c r="D264" s="143" t="e">
        <f>#REF!</f>
        <v>#REF!</v>
      </c>
      <c r="F264" s="142" t="e">
        <f>#REF!</f>
        <v>#REF!</v>
      </c>
    </row>
    <row r="265" spans="2:6" ht="12" customHeight="1">
      <c r="B265" s="143" t="e">
        <f>#REF!</f>
        <v>#REF!</v>
      </c>
      <c r="D265" s="143"/>
      <c r="F265" s="143" t="e">
        <f>#REF!</f>
        <v>#REF!</v>
      </c>
    </row>
    <row r="266" spans="2:6" ht="12" customHeight="1">
      <c r="B266" s="144" t="e">
        <f>#REF!</f>
        <v>#REF!</v>
      </c>
      <c r="D266" s="144" t="e">
        <f>#REF!</f>
        <v>#REF!</v>
      </c>
      <c r="F266" s="143"/>
    </row>
    <row r="267" spans="2:6" ht="12" customHeight="1">
      <c r="B267" s="146"/>
      <c r="D267" s="145" t="e">
        <f>#REF!</f>
        <v>#REF!</v>
      </c>
      <c r="F267" s="143"/>
    </row>
    <row r="268" spans="2:8" ht="12" customHeight="1">
      <c r="B268" s="142" t="e">
        <f>#REF!</f>
        <v>#REF!</v>
      </c>
      <c r="D268" s="146"/>
      <c r="F268" s="143" t="e">
        <f>#REF!</f>
        <v>#REF!</v>
      </c>
      <c r="H268" s="88" t="e">
        <f>#REF!</f>
        <v>#REF!</v>
      </c>
    </row>
    <row r="269" spans="2:8" ht="12" customHeight="1">
      <c r="B269" s="143" t="e">
        <f>#REF!</f>
        <v>#REF!</v>
      </c>
      <c r="D269" s="146"/>
      <c r="F269" s="143"/>
      <c r="H269" s="88" t="e">
        <f>#REF!</f>
        <v>#REF!</v>
      </c>
    </row>
    <row r="270" spans="2:8" ht="12" customHeight="1">
      <c r="B270" s="144" t="e">
        <f>#REF!</f>
        <v>#REF!</v>
      </c>
      <c r="D270" s="142" t="e">
        <f>#REF!</f>
        <v>#REF!</v>
      </c>
      <c r="F270" s="143"/>
      <c r="H270" s="106" t="s">
        <v>49</v>
      </c>
    </row>
    <row r="271" spans="2:6" ht="12" customHeight="1">
      <c r="B271" s="146"/>
      <c r="D271" s="143" t="e">
        <f>#REF!</f>
        <v>#REF!</v>
      </c>
      <c r="F271" s="143"/>
    </row>
    <row r="272" spans="2:6" ht="12" customHeight="1">
      <c r="B272" s="142" t="e">
        <f>#REF!</f>
        <v>#REF!</v>
      </c>
      <c r="D272" s="143" t="e">
        <f>#REF!</f>
        <v>#REF!</v>
      </c>
      <c r="F272" s="144" t="e">
        <f>#REF!</f>
        <v>#REF!</v>
      </c>
    </row>
    <row r="273" spans="2:6" ht="12" customHeight="1">
      <c r="B273" s="143" t="e">
        <f>#REF!</f>
        <v>#REF!</v>
      </c>
      <c r="D273" s="143"/>
      <c r="F273" s="105" t="e">
        <f>#REF!</f>
        <v>#REF!</v>
      </c>
    </row>
    <row r="274" spans="2:4" ht="12" customHeight="1">
      <c r="B274" s="144" t="e">
        <f>#REF!</f>
        <v>#REF!</v>
      </c>
      <c r="D274" s="144" t="e">
        <f>#REF!</f>
        <v>#REF!</v>
      </c>
    </row>
    <row r="275" spans="2:4" ht="12" customHeight="1">
      <c r="B275" s="105"/>
      <c r="D275" s="105" t="e">
        <f>#REF!</f>
        <v>#REF!</v>
      </c>
    </row>
    <row r="276" ht="12" customHeight="1">
      <c r="B276" s="102" t="s">
        <v>54</v>
      </c>
    </row>
    <row r="278" ht="12" customHeight="1">
      <c r="B278" s="142" t="e">
        <f>#REF!</f>
        <v>#REF!</v>
      </c>
    </row>
    <row r="279" spans="2:4" ht="12" customHeight="1">
      <c r="B279" s="143" t="e">
        <f>#REF!</f>
        <v>#REF!</v>
      </c>
      <c r="D279" s="88" t="e">
        <f>#REF!</f>
        <v>#REF!</v>
      </c>
    </row>
    <row r="280" spans="2:4" ht="15" customHeight="1">
      <c r="B280" s="144" t="e">
        <f>#REF!</f>
        <v>#REF!</v>
      </c>
      <c r="D280" s="88" t="e">
        <f>#REF!</f>
        <v>#REF!</v>
      </c>
    </row>
    <row r="281" spans="2:4" ht="12" customHeight="1">
      <c r="B281" s="105"/>
      <c r="D281" s="92"/>
    </row>
    <row r="282" spans="2:4" ht="12" customHeight="1">
      <c r="B282" s="102" t="s">
        <v>61</v>
      </c>
      <c r="D282" s="92"/>
    </row>
    <row r="283" ht="12" customHeight="1">
      <c r="D283" s="92"/>
    </row>
    <row r="284" ht="12" customHeight="1">
      <c r="B284" s="142" t="e">
        <f>#REF!</f>
        <v>#REF!</v>
      </c>
    </row>
    <row r="285" spans="2:4" ht="12" customHeight="1">
      <c r="B285" s="143" t="e">
        <f>#REF!</f>
        <v>#REF!</v>
      </c>
      <c r="D285" s="142" t="e">
        <f>#REF!</f>
        <v>#REF!</v>
      </c>
    </row>
    <row r="286" spans="2:4" ht="12" customHeight="1">
      <c r="B286" s="144" t="e">
        <f>#REF!</f>
        <v>#REF!</v>
      </c>
      <c r="D286" s="143" t="e">
        <f>#REF!</f>
        <v>#REF!</v>
      </c>
    </row>
    <row r="287" spans="2:6" ht="12" customHeight="1">
      <c r="B287" s="146"/>
      <c r="D287" s="143" t="e">
        <f>#REF!</f>
        <v>#REF!</v>
      </c>
      <c r="F287" s="88" t="e">
        <f>#REF!</f>
        <v>#REF!</v>
      </c>
    </row>
    <row r="288" spans="2:6" ht="12" customHeight="1">
      <c r="B288" s="142" t="e">
        <f>#REF!</f>
        <v>#REF!</v>
      </c>
      <c r="D288" s="143"/>
      <c r="F288" s="88" t="e">
        <f>#REF!</f>
        <v>#REF!</v>
      </c>
    </row>
    <row r="289" spans="2:6" ht="12" customHeight="1">
      <c r="B289" s="143" t="e">
        <f>#REF!</f>
        <v>#REF!</v>
      </c>
      <c r="D289" s="144" t="e">
        <f>#REF!</f>
        <v>#REF!</v>
      </c>
      <c r="F289" s="106" t="s">
        <v>64</v>
      </c>
    </row>
    <row r="290" spans="2:4" ht="12" customHeight="1">
      <c r="B290" s="144" t="e">
        <f>#REF!</f>
        <v>#REF!</v>
      </c>
      <c r="D290" s="105" t="e">
        <f>#REF!</f>
        <v>#REF!</v>
      </c>
    </row>
    <row r="291" ht="12" customHeight="1">
      <c r="B291" s="105"/>
    </row>
    <row r="292" ht="12" customHeight="1">
      <c r="B292" s="102" t="s">
        <v>69</v>
      </c>
    </row>
    <row r="294" spans="2:3" ht="12" customHeight="1">
      <c r="B294" s="142" t="e">
        <f>#REF!</f>
        <v>#REF!</v>
      </c>
      <c r="C294" s="92"/>
    </row>
    <row r="295" spans="2:6" ht="12" customHeight="1">
      <c r="B295" s="143" t="e">
        <f>#REF!</f>
        <v>#REF!</v>
      </c>
      <c r="D295" s="88" t="e">
        <f>#REF!</f>
        <v>#REF!</v>
      </c>
      <c r="F295" s="92"/>
    </row>
    <row r="296" spans="2:4" ht="12" customHeight="1">
      <c r="B296" s="144" t="e">
        <f>#REF!</f>
        <v>#REF!</v>
      </c>
      <c r="D296" s="88" t="e">
        <f>#REF!</f>
        <v>#REF!</v>
      </c>
    </row>
    <row r="297" spans="2:8" ht="12" customHeight="1">
      <c r="B297" s="91"/>
      <c r="C297" s="91"/>
      <c r="D297" s="91"/>
      <c r="E297" s="91"/>
      <c r="F297" s="91"/>
      <c r="G297" s="91"/>
      <c r="H297" s="91"/>
    </row>
    <row r="298" spans="1:12" s="130" customFormat="1" ht="12" customHeight="1">
      <c r="A298" s="131"/>
      <c r="B298" s="88"/>
      <c r="C298" s="88"/>
      <c r="D298" s="89"/>
      <c r="E298" s="90"/>
      <c r="F298" s="86" t="s">
        <v>90</v>
      </c>
      <c r="G298" s="90"/>
      <c r="H298" s="90"/>
      <c r="I298" s="90"/>
      <c r="J298" s="89"/>
      <c r="K298" s="89"/>
      <c r="L298" s="89"/>
    </row>
    <row r="299" spans="1:12" s="130" customFormat="1" ht="12" customHeight="1">
      <c r="A299" s="131"/>
      <c r="B299" s="92"/>
      <c r="C299" s="88"/>
      <c r="D299" s="88"/>
      <c r="E299" s="88"/>
      <c r="F299" s="88"/>
      <c r="G299" s="88"/>
      <c r="H299" s="88"/>
      <c r="I299" s="88"/>
      <c r="J299" s="88"/>
      <c r="K299" s="88"/>
      <c r="L299" s="88"/>
    </row>
    <row r="300" spans="1:12" s="130" customFormat="1" ht="12" customHeight="1">
      <c r="A300" s="131"/>
      <c r="B300" s="93" t="s">
        <v>29</v>
      </c>
      <c r="C300" s="93"/>
      <c r="D300" s="93" t="s">
        <v>30</v>
      </c>
      <c r="E300" s="93"/>
      <c r="F300" s="93" t="s">
        <v>31</v>
      </c>
      <c r="G300" s="93"/>
      <c r="H300" s="93" t="s">
        <v>32</v>
      </c>
      <c r="I300" s="93"/>
      <c r="J300" s="93" t="s">
        <v>33</v>
      </c>
      <c r="K300" s="95"/>
      <c r="L300" s="95"/>
    </row>
    <row r="301" spans="1:12" s="130" customFormat="1" ht="12" customHeight="1">
      <c r="A301" s="131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</row>
    <row r="302" spans="1:12" s="130" customFormat="1" ht="12" customHeight="1">
      <c r="A302" s="131"/>
      <c r="B302" s="137" t="e">
        <f>#REF!</f>
        <v>#REF!</v>
      </c>
      <c r="C302" s="88"/>
      <c r="D302" s="88"/>
      <c r="E302" s="88"/>
      <c r="F302" s="88"/>
      <c r="G302" s="88"/>
      <c r="H302" s="88"/>
      <c r="I302" s="88"/>
      <c r="J302" s="88"/>
      <c r="K302" s="88"/>
      <c r="L302" s="88"/>
    </row>
    <row r="303" spans="1:12" s="130" customFormat="1" ht="12" customHeight="1">
      <c r="A303" s="131"/>
      <c r="B303" s="138" t="e">
        <f>#REF!</f>
        <v>#REF!</v>
      </c>
      <c r="C303" s="88"/>
      <c r="D303" s="137" t="e">
        <f>#REF!</f>
        <v>#REF!</v>
      </c>
      <c r="E303" s="88"/>
      <c r="F303" s="88"/>
      <c r="G303" s="88"/>
      <c r="H303" s="88"/>
      <c r="I303" s="88"/>
      <c r="J303" s="88"/>
      <c r="K303" s="88"/>
      <c r="L303" s="88"/>
    </row>
    <row r="304" spans="1:12" s="130" customFormat="1" ht="12" customHeight="1">
      <c r="A304" s="131"/>
      <c r="B304" s="139" t="e">
        <f>#REF!</f>
        <v>#REF!</v>
      </c>
      <c r="C304" s="88"/>
      <c r="D304" s="138" t="e">
        <f>#REF!</f>
        <v>#REF!</v>
      </c>
      <c r="E304" s="88"/>
      <c r="F304" s="88"/>
      <c r="G304" s="88"/>
      <c r="H304" s="88"/>
      <c r="I304" s="88"/>
      <c r="J304" s="88"/>
      <c r="K304" s="88"/>
      <c r="L304" s="88"/>
    </row>
    <row r="305" spans="1:12" s="130" customFormat="1" ht="12" customHeight="1">
      <c r="A305" s="131"/>
      <c r="B305" s="140"/>
      <c r="C305" s="88"/>
      <c r="D305" s="138" t="e">
        <f>#REF!</f>
        <v>#REF!</v>
      </c>
      <c r="E305" s="88"/>
      <c r="F305" s="137" t="e">
        <f>#REF!</f>
        <v>#REF!</v>
      </c>
      <c r="G305" s="88"/>
      <c r="H305" s="88"/>
      <c r="I305" s="88"/>
      <c r="J305" s="88"/>
      <c r="K305" s="88"/>
      <c r="L305" s="88"/>
    </row>
    <row r="306" spans="1:12" s="130" customFormat="1" ht="12" customHeight="1">
      <c r="A306" s="131"/>
      <c r="B306" s="137" t="e">
        <f>#REF!</f>
        <v>#REF!</v>
      </c>
      <c r="C306" s="88"/>
      <c r="D306" s="138"/>
      <c r="E306" s="88"/>
      <c r="F306" s="138" t="e">
        <f>#REF!</f>
        <v>#REF!</v>
      </c>
      <c r="G306" s="88"/>
      <c r="H306" s="88"/>
      <c r="I306" s="88"/>
      <c r="J306" s="88"/>
      <c r="K306" s="88"/>
      <c r="L306" s="88"/>
    </row>
    <row r="307" spans="1:12" s="130" customFormat="1" ht="12" customHeight="1">
      <c r="A307" s="131"/>
      <c r="B307" s="138" t="e">
        <f>#REF!</f>
        <v>#REF!</v>
      </c>
      <c r="C307" s="88"/>
      <c r="D307" s="139" t="e">
        <f>#REF!</f>
        <v>#REF!</v>
      </c>
      <c r="E307" s="88"/>
      <c r="F307" s="138"/>
      <c r="G307" s="88"/>
      <c r="H307" s="88"/>
      <c r="I307" s="88"/>
      <c r="J307" s="88"/>
      <c r="K307" s="88"/>
      <c r="L307" s="88"/>
    </row>
    <row r="308" spans="1:12" s="130" customFormat="1" ht="12" customHeight="1">
      <c r="A308" s="131"/>
      <c r="B308" s="139" t="e">
        <f>#REF!</f>
        <v>#REF!</v>
      </c>
      <c r="C308" s="88"/>
      <c r="D308" s="141" t="e">
        <f>#REF!</f>
        <v>#REF!</v>
      </c>
      <c r="E308" s="88"/>
      <c r="F308" s="138"/>
      <c r="G308" s="88"/>
      <c r="H308" s="88"/>
      <c r="I308" s="88"/>
      <c r="J308" s="88"/>
      <c r="K308" s="88"/>
      <c r="L308" s="88"/>
    </row>
    <row r="309" spans="1:12" s="130" customFormat="1" ht="12" customHeight="1">
      <c r="A309" s="131"/>
      <c r="B309" s="140"/>
      <c r="C309" s="88"/>
      <c r="D309" s="140"/>
      <c r="E309" s="88"/>
      <c r="F309" s="138" t="e">
        <f>#REF!</f>
        <v>#REF!</v>
      </c>
      <c r="G309" s="88"/>
      <c r="H309" s="137" t="e">
        <f>#REF!</f>
        <v>#REF!</v>
      </c>
      <c r="I309" s="88"/>
      <c r="J309" s="88"/>
      <c r="K309" s="88"/>
      <c r="L309" s="88"/>
    </row>
    <row r="310" spans="1:12" s="130" customFormat="1" ht="12" customHeight="1">
      <c r="A310" s="131"/>
      <c r="B310" s="137" t="e">
        <f>#REF!</f>
        <v>#REF!</v>
      </c>
      <c r="C310" s="88"/>
      <c r="D310" s="140"/>
      <c r="E310" s="88"/>
      <c r="F310" s="138"/>
      <c r="G310" s="88"/>
      <c r="H310" s="138" t="e">
        <f>#REF!</f>
        <v>#REF!</v>
      </c>
      <c r="I310" s="88"/>
      <c r="J310" s="88"/>
      <c r="K310" s="88"/>
      <c r="L310" s="88"/>
    </row>
    <row r="311" spans="1:12" s="130" customFormat="1" ht="12" customHeight="1">
      <c r="A311" s="131"/>
      <c r="B311" s="138" t="e">
        <f>#REF!</f>
        <v>#REF!</v>
      </c>
      <c r="C311" s="88"/>
      <c r="D311" s="137" t="e">
        <f>#REF!</f>
        <v>#REF!</v>
      </c>
      <c r="E311" s="88"/>
      <c r="F311" s="138"/>
      <c r="G311" s="88"/>
      <c r="H311" s="138"/>
      <c r="I311" s="88"/>
      <c r="J311" s="88"/>
      <c r="K311" s="88"/>
      <c r="L311" s="88"/>
    </row>
    <row r="312" spans="1:12" s="130" customFormat="1" ht="12" customHeight="1">
      <c r="A312" s="131"/>
      <c r="B312" s="139" t="e">
        <f>#REF!</f>
        <v>#REF!</v>
      </c>
      <c r="C312" s="88"/>
      <c r="D312" s="138" t="e">
        <f>#REF!</f>
        <v>#REF!</v>
      </c>
      <c r="E312" s="88"/>
      <c r="F312" s="138"/>
      <c r="G312" s="88"/>
      <c r="H312" s="138"/>
      <c r="I312" s="88"/>
      <c r="J312" s="88"/>
      <c r="K312" s="88"/>
      <c r="L312" s="88"/>
    </row>
    <row r="313" spans="1:12" s="130" customFormat="1" ht="12" customHeight="1">
      <c r="A313" s="131"/>
      <c r="B313" s="140"/>
      <c r="C313" s="88"/>
      <c r="D313" s="138" t="e">
        <f>#REF!</f>
        <v>#REF!</v>
      </c>
      <c r="E313" s="88"/>
      <c r="F313" s="139" t="e">
        <f>#REF!</f>
        <v>#REF!</v>
      </c>
      <c r="G313" s="88"/>
      <c r="H313" s="138"/>
      <c r="I313" s="88"/>
      <c r="J313" s="88"/>
      <c r="K313" s="88"/>
      <c r="L313" s="88"/>
    </row>
    <row r="314" spans="1:12" s="130" customFormat="1" ht="12" customHeight="1">
      <c r="A314" s="131"/>
      <c r="B314" s="137" t="e">
        <f>#REF!</f>
        <v>#REF!</v>
      </c>
      <c r="C314" s="88"/>
      <c r="D314" s="138"/>
      <c r="E314" s="88"/>
      <c r="F314" s="141" t="e">
        <f>#REF!</f>
        <v>#REF!</v>
      </c>
      <c r="G314" s="88"/>
      <c r="H314" s="138"/>
      <c r="I314" s="88"/>
      <c r="J314" s="88"/>
      <c r="K314" s="88"/>
      <c r="L314" s="88"/>
    </row>
    <row r="315" spans="1:12" s="130" customFormat="1" ht="12" customHeight="1">
      <c r="A315" s="131"/>
      <c r="B315" s="138" t="e">
        <f>#REF!</f>
        <v>#REF!</v>
      </c>
      <c r="C315" s="88"/>
      <c r="D315" s="139" t="e">
        <f>#REF!</f>
        <v>#REF!</v>
      </c>
      <c r="E315" s="88"/>
      <c r="F315" s="140"/>
      <c r="G315" s="88"/>
      <c r="H315" s="138"/>
      <c r="I315" s="88"/>
      <c r="J315" s="88"/>
      <c r="K315" s="88"/>
      <c r="L315" s="88"/>
    </row>
    <row r="316" spans="1:12" s="130" customFormat="1" ht="12" customHeight="1">
      <c r="A316" s="131"/>
      <c r="B316" s="139" t="e">
        <f>#REF!</f>
        <v>#REF!</v>
      </c>
      <c r="C316" s="88"/>
      <c r="D316" s="141" t="e">
        <f>#REF!</f>
        <v>#REF!</v>
      </c>
      <c r="E316" s="88"/>
      <c r="F316" s="140"/>
      <c r="G316" s="88"/>
      <c r="H316" s="138"/>
      <c r="I316" s="88"/>
      <c r="J316" s="88"/>
      <c r="K316" s="88"/>
      <c r="L316" s="88"/>
    </row>
    <row r="317" spans="1:12" s="130" customFormat="1" ht="12" customHeight="1">
      <c r="A317" s="131"/>
      <c r="B317" s="140"/>
      <c r="C317" s="88"/>
      <c r="D317" s="140"/>
      <c r="E317" s="88"/>
      <c r="F317" s="140"/>
      <c r="G317" s="88"/>
      <c r="H317" s="138" t="e">
        <f>#REF!</f>
        <v>#REF!</v>
      </c>
      <c r="I317" s="88"/>
      <c r="J317" s="137" t="e">
        <f>#REF!</f>
        <v>#REF!</v>
      </c>
      <c r="K317" s="88"/>
      <c r="L317" s="88"/>
    </row>
    <row r="318" spans="1:12" s="130" customFormat="1" ht="12" customHeight="1">
      <c r="A318" s="131"/>
      <c r="B318" s="137" t="e">
        <f>#REF!</f>
        <v>#REF!</v>
      </c>
      <c r="C318" s="88"/>
      <c r="D318" s="140"/>
      <c r="E318" s="88"/>
      <c r="F318" s="140"/>
      <c r="G318" s="88"/>
      <c r="H318" s="138"/>
      <c r="I318" s="88"/>
      <c r="J318" s="138" t="e">
        <f>#REF!</f>
        <v>#REF!</v>
      </c>
      <c r="K318" s="88"/>
      <c r="L318" s="88"/>
    </row>
    <row r="319" spans="1:12" s="130" customFormat="1" ht="12" customHeight="1">
      <c r="A319" s="131"/>
      <c r="B319" s="138" t="e">
        <f>#REF!</f>
        <v>#REF!</v>
      </c>
      <c r="C319" s="88"/>
      <c r="D319" s="137" t="e">
        <f>#REF!</f>
        <v>#REF!</v>
      </c>
      <c r="E319" s="88"/>
      <c r="F319" s="140"/>
      <c r="G319" s="88"/>
      <c r="H319" s="138"/>
      <c r="I319" s="88"/>
      <c r="J319" s="138"/>
      <c r="K319" s="88"/>
      <c r="L319" s="88"/>
    </row>
    <row r="320" spans="1:12" s="130" customFormat="1" ht="12" customHeight="1">
      <c r="A320" s="131"/>
      <c r="B320" s="139" t="e">
        <f>#REF!</f>
        <v>#REF!</v>
      </c>
      <c r="C320" s="88"/>
      <c r="D320" s="138" t="e">
        <f>#REF!</f>
        <v>#REF!</v>
      </c>
      <c r="E320" s="88"/>
      <c r="F320" s="140"/>
      <c r="G320" s="88"/>
      <c r="H320" s="138"/>
      <c r="I320" s="88"/>
      <c r="J320" s="138"/>
      <c r="K320" s="88"/>
      <c r="L320" s="88"/>
    </row>
    <row r="321" spans="1:12" s="130" customFormat="1" ht="12" customHeight="1">
      <c r="A321" s="131"/>
      <c r="B321" s="140"/>
      <c r="C321" s="88"/>
      <c r="D321" s="138" t="e">
        <f>#REF!</f>
        <v>#REF!</v>
      </c>
      <c r="E321" s="88"/>
      <c r="F321" s="137" t="e">
        <f>#REF!</f>
        <v>#REF!</v>
      </c>
      <c r="G321" s="88"/>
      <c r="H321" s="138"/>
      <c r="I321" s="88"/>
      <c r="J321" s="138"/>
      <c r="K321" s="88"/>
      <c r="L321" s="88"/>
    </row>
    <row r="322" spans="1:12" s="130" customFormat="1" ht="12" customHeight="1">
      <c r="A322" s="131"/>
      <c r="B322" s="137" t="e">
        <f>#REF!</f>
        <v>#REF!</v>
      </c>
      <c r="C322" s="88"/>
      <c r="D322" s="138"/>
      <c r="E322" s="88"/>
      <c r="F322" s="138" t="e">
        <f>#REF!</f>
        <v>#REF!</v>
      </c>
      <c r="G322" s="88"/>
      <c r="H322" s="138"/>
      <c r="I322" s="88"/>
      <c r="J322" s="138"/>
      <c r="K322" s="88"/>
      <c r="L322" s="88"/>
    </row>
    <row r="323" spans="1:12" s="130" customFormat="1" ht="12" customHeight="1">
      <c r="A323" s="131"/>
      <c r="B323" s="138" t="e">
        <f>#REF!</f>
        <v>#REF!</v>
      </c>
      <c r="C323" s="88"/>
      <c r="D323" s="139" t="e">
        <f>#REF!</f>
        <v>#REF!</v>
      </c>
      <c r="E323" s="88"/>
      <c r="F323" s="138"/>
      <c r="G323" s="88"/>
      <c r="H323" s="138"/>
      <c r="I323" s="88"/>
      <c r="J323" s="138"/>
      <c r="K323" s="88"/>
      <c r="L323" s="88"/>
    </row>
    <row r="324" spans="1:12" s="130" customFormat="1" ht="12" customHeight="1">
      <c r="A324" s="131"/>
      <c r="B324" s="139" t="e">
        <f>#REF!</f>
        <v>#REF!</v>
      </c>
      <c r="C324" s="88"/>
      <c r="D324" s="141" t="e">
        <f>#REF!</f>
        <v>#REF!</v>
      </c>
      <c r="E324" s="88"/>
      <c r="F324" s="138"/>
      <c r="G324" s="88"/>
      <c r="H324" s="138"/>
      <c r="I324" s="88"/>
      <c r="J324" s="138"/>
      <c r="K324" s="88"/>
      <c r="L324" s="88"/>
    </row>
    <row r="325" spans="1:12" s="130" customFormat="1" ht="12" customHeight="1">
      <c r="A325" s="131"/>
      <c r="B325" s="140"/>
      <c r="C325" s="88"/>
      <c r="D325" s="140"/>
      <c r="E325" s="88"/>
      <c r="F325" s="138" t="e">
        <f>#REF!</f>
        <v>#REF!</v>
      </c>
      <c r="G325" s="88"/>
      <c r="H325" s="138"/>
      <c r="I325" s="88"/>
      <c r="J325" s="138"/>
      <c r="K325" s="88"/>
      <c r="L325" s="88"/>
    </row>
    <row r="326" spans="1:12" s="130" customFormat="1" ht="12" customHeight="1">
      <c r="A326" s="131"/>
      <c r="B326" s="137" t="e">
        <f>#REF!</f>
        <v>#REF!</v>
      </c>
      <c r="C326" s="88"/>
      <c r="D326" s="140"/>
      <c r="E326" s="88"/>
      <c r="F326" s="138"/>
      <c r="G326" s="88"/>
      <c r="H326" s="139" t="e">
        <f>#REF!</f>
        <v>#REF!</v>
      </c>
      <c r="I326" s="88"/>
      <c r="J326" s="138"/>
      <c r="K326" s="88"/>
      <c r="L326" s="88"/>
    </row>
    <row r="327" spans="1:12" s="130" customFormat="1" ht="12" customHeight="1">
      <c r="A327" s="131"/>
      <c r="B327" s="138" t="e">
        <f>#REF!</f>
        <v>#REF!</v>
      </c>
      <c r="C327" s="88"/>
      <c r="D327" s="137" t="e">
        <f>#REF!</f>
        <v>#REF!</v>
      </c>
      <c r="E327" s="88"/>
      <c r="F327" s="138"/>
      <c r="G327" s="88"/>
      <c r="H327" s="162" t="e">
        <f>#REF!</f>
        <v>#REF!</v>
      </c>
      <c r="I327" s="88"/>
      <c r="J327" s="138"/>
      <c r="K327" s="88"/>
      <c r="L327" s="88"/>
    </row>
    <row r="328" spans="1:12" s="130" customFormat="1" ht="12" customHeight="1">
      <c r="A328" s="131"/>
      <c r="B328" s="139" t="e">
        <f>#REF!</f>
        <v>#REF!</v>
      </c>
      <c r="C328" s="88"/>
      <c r="D328" s="138" t="e">
        <f>#REF!</f>
        <v>#REF!</v>
      </c>
      <c r="E328" s="88"/>
      <c r="F328" s="138"/>
      <c r="G328" s="88"/>
      <c r="H328" s="140"/>
      <c r="I328" s="88"/>
      <c r="J328" s="138"/>
      <c r="K328" s="88"/>
      <c r="L328" s="88"/>
    </row>
    <row r="329" spans="1:12" s="130" customFormat="1" ht="12" customHeight="1">
      <c r="A329" s="131"/>
      <c r="B329" s="140"/>
      <c r="C329" s="88"/>
      <c r="D329" s="138" t="e">
        <f>#REF!</f>
        <v>#REF!</v>
      </c>
      <c r="E329" s="88"/>
      <c r="F329" s="139" t="e">
        <f>#REF!</f>
        <v>#REF!</v>
      </c>
      <c r="G329" s="88"/>
      <c r="H329" s="140"/>
      <c r="I329" s="88"/>
      <c r="J329" s="138"/>
      <c r="K329" s="88"/>
      <c r="L329" s="88"/>
    </row>
    <row r="330" spans="1:12" s="130" customFormat="1" ht="12" customHeight="1">
      <c r="A330" s="131"/>
      <c r="B330" s="137" t="e">
        <f>#REF!</f>
        <v>#REF!</v>
      </c>
      <c r="C330" s="88"/>
      <c r="D330" s="138"/>
      <c r="E330" s="88"/>
      <c r="F330" s="141" t="e">
        <f>#REF!</f>
        <v>#REF!</v>
      </c>
      <c r="G330" s="88"/>
      <c r="H330" s="140"/>
      <c r="I330" s="88"/>
      <c r="J330" s="138"/>
      <c r="K330" s="88"/>
      <c r="L330" s="88"/>
    </row>
    <row r="331" spans="1:12" s="130" customFormat="1" ht="12" customHeight="1">
      <c r="A331" s="131"/>
      <c r="B331" s="138" t="e">
        <f>#REF!</f>
        <v>#REF!</v>
      </c>
      <c r="C331" s="88"/>
      <c r="D331" s="139" t="e">
        <f>#REF!</f>
        <v>#REF!</v>
      </c>
      <c r="E331" s="88"/>
      <c r="F331" s="140"/>
      <c r="G331" s="88"/>
      <c r="H331" s="140"/>
      <c r="I331" s="88"/>
      <c r="J331" s="138"/>
      <c r="K331" s="88"/>
      <c r="L331" s="88"/>
    </row>
    <row r="332" spans="1:12" s="130" customFormat="1" ht="12" customHeight="1">
      <c r="A332" s="131"/>
      <c r="B332" s="139" t="e">
        <f>#REF!</f>
        <v>#REF!</v>
      </c>
      <c r="C332" s="88"/>
      <c r="D332" s="141" t="e">
        <f>#REF!</f>
        <v>#REF!</v>
      </c>
      <c r="E332" s="88"/>
      <c r="F332" s="140"/>
      <c r="G332" s="88"/>
      <c r="H332" s="140"/>
      <c r="I332" s="88"/>
      <c r="J332" s="138"/>
      <c r="K332" s="108"/>
      <c r="L332" s="88"/>
    </row>
    <row r="333" spans="1:12" s="130" customFormat="1" ht="12" customHeight="1">
      <c r="A333" s="131"/>
      <c r="B333" s="140"/>
      <c r="C333" s="88"/>
      <c r="D333" s="140"/>
      <c r="E333" s="88"/>
      <c r="F333" s="140"/>
      <c r="G333" s="88"/>
      <c r="H333" s="141"/>
      <c r="I333" s="91"/>
      <c r="J333" s="138" t="e">
        <f>#REF!</f>
        <v>#REF!</v>
      </c>
      <c r="K333" s="88"/>
      <c r="L333" s="105" t="e">
        <f>#REF!</f>
        <v>#REF!</v>
      </c>
    </row>
    <row r="334" spans="1:12" s="130" customFormat="1" ht="12" customHeight="1">
      <c r="A334" s="131"/>
      <c r="B334" s="137" t="e">
        <f>#REF!</f>
        <v>#REF!</v>
      </c>
      <c r="C334" s="88"/>
      <c r="D334" s="140"/>
      <c r="E334" s="88"/>
      <c r="F334" s="140"/>
      <c r="G334" s="88"/>
      <c r="H334" s="140"/>
      <c r="I334" s="88"/>
      <c r="J334" s="138"/>
      <c r="K334" s="88"/>
      <c r="L334" s="88" t="e">
        <f>#REF!</f>
        <v>#REF!</v>
      </c>
    </row>
    <row r="335" spans="1:12" s="130" customFormat="1" ht="12" customHeight="1">
      <c r="A335" s="131"/>
      <c r="B335" s="138" t="e">
        <f>#REF!</f>
        <v>#REF!</v>
      </c>
      <c r="C335" s="88"/>
      <c r="D335" s="137" t="e">
        <f>#REF!</f>
        <v>#REF!</v>
      </c>
      <c r="E335" s="88"/>
      <c r="F335" s="140"/>
      <c r="G335" s="88"/>
      <c r="H335" s="140"/>
      <c r="I335" s="88"/>
      <c r="J335" s="138"/>
      <c r="K335" s="88"/>
      <c r="L335" s="92" t="s">
        <v>66</v>
      </c>
    </row>
    <row r="336" spans="1:12" s="130" customFormat="1" ht="12" customHeight="1">
      <c r="A336" s="131"/>
      <c r="B336" s="139" t="e">
        <f>#REF!</f>
        <v>#REF!</v>
      </c>
      <c r="C336" s="88"/>
      <c r="D336" s="138" t="e">
        <f>#REF!</f>
        <v>#REF!</v>
      </c>
      <c r="E336" s="88"/>
      <c r="F336" s="140"/>
      <c r="G336" s="88"/>
      <c r="H336" s="140"/>
      <c r="I336" s="88"/>
      <c r="J336" s="138"/>
      <c r="K336" s="88"/>
      <c r="L336" s="88"/>
    </row>
    <row r="337" spans="1:12" s="130" customFormat="1" ht="12" customHeight="1">
      <c r="A337" s="131"/>
      <c r="B337" s="141"/>
      <c r="C337" s="88"/>
      <c r="D337" s="138" t="e">
        <f>#REF!</f>
        <v>#REF!</v>
      </c>
      <c r="E337" s="88"/>
      <c r="F337" s="137" t="e">
        <f>#REF!</f>
        <v>#REF!</v>
      </c>
      <c r="G337" s="88"/>
      <c r="H337" s="140"/>
      <c r="I337" s="88"/>
      <c r="J337" s="138"/>
      <c r="K337" s="88"/>
      <c r="L337" s="88"/>
    </row>
    <row r="338" spans="1:12" s="130" customFormat="1" ht="12" customHeight="1">
      <c r="A338" s="131"/>
      <c r="B338" s="137" t="e">
        <f>#REF!</f>
        <v>#REF!</v>
      </c>
      <c r="C338" s="88"/>
      <c r="D338" s="138"/>
      <c r="E338" s="88"/>
      <c r="F338" s="138" t="e">
        <f>#REF!</f>
        <v>#REF!</v>
      </c>
      <c r="G338" s="88"/>
      <c r="H338" s="140"/>
      <c r="I338" s="88"/>
      <c r="J338" s="138"/>
      <c r="K338" s="88"/>
      <c r="L338" s="88"/>
    </row>
    <row r="339" spans="1:12" s="130" customFormat="1" ht="12" customHeight="1">
      <c r="A339" s="131"/>
      <c r="B339" s="138" t="e">
        <f>#REF!</f>
        <v>#REF!</v>
      </c>
      <c r="C339" s="88"/>
      <c r="D339" s="139" t="e">
        <f>#REF!</f>
        <v>#REF!</v>
      </c>
      <c r="E339" s="88"/>
      <c r="F339" s="138"/>
      <c r="G339" s="88"/>
      <c r="H339" s="140"/>
      <c r="I339" s="88"/>
      <c r="J339" s="138"/>
      <c r="K339" s="88"/>
      <c r="L339" s="88"/>
    </row>
    <row r="340" spans="1:12" s="130" customFormat="1" ht="12" customHeight="1">
      <c r="A340" s="131"/>
      <c r="B340" s="139" t="e">
        <f>#REF!</f>
        <v>#REF!</v>
      </c>
      <c r="C340" s="88"/>
      <c r="D340" s="141" t="e">
        <f>#REF!</f>
        <v>#REF!</v>
      </c>
      <c r="E340" s="88"/>
      <c r="F340" s="138"/>
      <c r="G340" s="88"/>
      <c r="H340" s="140"/>
      <c r="I340" s="88"/>
      <c r="J340" s="138"/>
      <c r="K340" s="88"/>
      <c r="L340" s="88"/>
    </row>
    <row r="341" spans="1:12" s="130" customFormat="1" ht="12" customHeight="1">
      <c r="A341" s="131"/>
      <c r="B341" s="141"/>
      <c r="C341" s="88"/>
      <c r="D341" s="140"/>
      <c r="E341" s="88"/>
      <c r="F341" s="138" t="e">
        <f>#REF!</f>
        <v>#REF!</v>
      </c>
      <c r="G341" s="88"/>
      <c r="H341" s="137" t="e">
        <f>#REF!</f>
        <v>#REF!</v>
      </c>
      <c r="I341" s="88"/>
      <c r="J341" s="138"/>
      <c r="K341" s="88"/>
      <c r="L341" s="88"/>
    </row>
    <row r="342" spans="1:12" s="130" customFormat="1" ht="12" customHeight="1">
      <c r="A342" s="131"/>
      <c r="B342" s="137" t="e">
        <f>#REF!</f>
        <v>#REF!</v>
      </c>
      <c r="C342" s="88"/>
      <c r="D342" s="140"/>
      <c r="E342" s="88"/>
      <c r="F342" s="138"/>
      <c r="G342" s="88"/>
      <c r="H342" s="138" t="e">
        <f>#REF!</f>
        <v>#REF!</v>
      </c>
      <c r="I342" s="88"/>
      <c r="J342" s="138"/>
      <c r="K342" s="88"/>
      <c r="L342" s="88"/>
    </row>
    <row r="343" spans="1:12" s="130" customFormat="1" ht="12" customHeight="1">
      <c r="A343" s="131"/>
      <c r="B343" s="138" t="e">
        <f>#REF!</f>
        <v>#REF!</v>
      </c>
      <c r="C343" s="88"/>
      <c r="D343" s="137" t="e">
        <f>#REF!</f>
        <v>#REF!</v>
      </c>
      <c r="E343" s="88"/>
      <c r="F343" s="138"/>
      <c r="G343" s="88"/>
      <c r="H343" s="138"/>
      <c r="I343" s="88"/>
      <c r="J343" s="138"/>
      <c r="K343" s="88"/>
      <c r="L343" s="88"/>
    </row>
    <row r="344" spans="1:12" s="130" customFormat="1" ht="12" customHeight="1">
      <c r="A344" s="131"/>
      <c r="B344" s="139" t="e">
        <f>#REF!</f>
        <v>#REF!</v>
      </c>
      <c r="C344" s="88"/>
      <c r="D344" s="138" t="e">
        <f>#REF!</f>
        <v>#REF!</v>
      </c>
      <c r="E344" s="88"/>
      <c r="F344" s="138"/>
      <c r="G344" s="88"/>
      <c r="H344" s="138"/>
      <c r="I344" s="88"/>
      <c r="J344" s="138"/>
      <c r="K344" s="88"/>
      <c r="L344" s="88"/>
    </row>
    <row r="345" spans="1:12" s="130" customFormat="1" ht="12" customHeight="1">
      <c r="A345" s="131"/>
      <c r="B345" s="141"/>
      <c r="C345" s="88"/>
      <c r="D345" s="138" t="e">
        <f>#REF!</f>
        <v>#REF!</v>
      </c>
      <c r="E345" s="88"/>
      <c r="F345" s="139" t="e">
        <f>#REF!</f>
        <v>#REF!</v>
      </c>
      <c r="G345" s="88"/>
      <c r="H345" s="138"/>
      <c r="I345" s="88"/>
      <c r="J345" s="138"/>
      <c r="K345" s="88"/>
      <c r="L345" s="88"/>
    </row>
    <row r="346" spans="1:12" s="130" customFormat="1" ht="12" customHeight="1">
      <c r="A346" s="131"/>
      <c r="B346" s="137" t="e">
        <f>#REF!</f>
        <v>#REF!</v>
      </c>
      <c r="C346" s="88"/>
      <c r="D346" s="138"/>
      <c r="E346" s="88"/>
      <c r="F346" s="141" t="e">
        <f>#REF!</f>
        <v>#REF!</v>
      </c>
      <c r="G346" s="88"/>
      <c r="H346" s="138"/>
      <c r="I346" s="88"/>
      <c r="J346" s="138"/>
      <c r="K346" s="88"/>
      <c r="L346" s="88"/>
    </row>
    <row r="347" spans="1:12" s="130" customFormat="1" ht="12" customHeight="1">
      <c r="A347" s="131"/>
      <c r="B347" s="138" t="e">
        <f>#REF!</f>
        <v>#REF!</v>
      </c>
      <c r="C347" s="88"/>
      <c r="D347" s="139" t="e">
        <f>#REF!</f>
        <v>#REF!</v>
      </c>
      <c r="E347" s="88"/>
      <c r="F347" s="140"/>
      <c r="G347" s="88"/>
      <c r="H347" s="138"/>
      <c r="I347" s="88"/>
      <c r="J347" s="138"/>
      <c r="K347" s="88"/>
      <c r="L347" s="88"/>
    </row>
    <row r="348" spans="1:12" s="130" customFormat="1" ht="12" customHeight="1">
      <c r="A348" s="131"/>
      <c r="B348" s="139" t="e">
        <f>#REF!</f>
        <v>#REF!</v>
      </c>
      <c r="C348" s="88"/>
      <c r="D348" s="141" t="e">
        <f>#REF!</f>
        <v>#REF!</v>
      </c>
      <c r="E348" s="88"/>
      <c r="F348" s="140"/>
      <c r="G348" s="88"/>
      <c r="H348" s="138"/>
      <c r="I348" s="88"/>
      <c r="J348" s="138"/>
      <c r="K348" s="88"/>
      <c r="L348" s="88"/>
    </row>
    <row r="349" spans="1:12" s="130" customFormat="1" ht="12" customHeight="1">
      <c r="A349" s="131"/>
      <c r="B349" s="141"/>
      <c r="C349" s="88"/>
      <c r="D349" s="140"/>
      <c r="E349" s="88"/>
      <c r="F349" s="140"/>
      <c r="G349" s="88"/>
      <c r="H349" s="138" t="e">
        <f>#REF!</f>
        <v>#REF!</v>
      </c>
      <c r="I349" s="88"/>
      <c r="J349" s="138"/>
      <c r="K349" s="88"/>
      <c r="L349" s="88"/>
    </row>
    <row r="350" spans="1:12" s="130" customFormat="1" ht="12" customHeight="1">
      <c r="A350" s="131"/>
      <c r="B350" s="137" t="e">
        <f>#REF!</f>
        <v>#REF!</v>
      </c>
      <c r="C350" s="88"/>
      <c r="D350" s="140"/>
      <c r="E350" s="88"/>
      <c r="F350" s="140"/>
      <c r="G350" s="88"/>
      <c r="H350" s="138"/>
      <c r="I350" s="88"/>
      <c r="J350" s="139" t="e">
        <f>#REF!</f>
        <v>#REF!</v>
      </c>
      <c r="K350" s="88"/>
      <c r="L350" s="88"/>
    </row>
    <row r="351" spans="1:12" s="130" customFormat="1" ht="12" customHeight="1">
      <c r="A351" s="131"/>
      <c r="B351" s="138" t="e">
        <f>#REF!</f>
        <v>#REF!</v>
      </c>
      <c r="C351" s="88"/>
      <c r="D351" s="137" t="e">
        <f>#REF!</f>
        <v>#REF!</v>
      </c>
      <c r="E351" s="88"/>
      <c r="F351" s="140"/>
      <c r="G351" s="88"/>
      <c r="H351" s="138"/>
      <c r="I351" s="88"/>
      <c r="J351" s="105" t="e">
        <f>#REF!</f>
        <v>#REF!</v>
      </c>
      <c r="K351" s="88"/>
      <c r="L351" s="88"/>
    </row>
    <row r="352" spans="1:12" s="130" customFormat="1" ht="12" customHeight="1">
      <c r="A352" s="131"/>
      <c r="B352" s="139" t="e">
        <f>#REF!</f>
        <v>#REF!</v>
      </c>
      <c r="C352" s="88"/>
      <c r="D352" s="138" t="e">
        <f>#REF!</f>
        <v>#REF!</v>
      </c>
      <c r="E352" s="88"/>
      <c r="F352" s="140"/>
      <c r="G352" s="88"/>
      <c r="H352" s="138"/>
      <c r="I352" s="88"/>
      <c r="J352" s="88"/>
      <c r="K352" s="88"/>
      <c r="L352" s="88"/>
    </row>
    <row r="353" spans="1:12" s="130" customFormat="1" ht="12" customHeight="1">
      <c r="A353" s="131"/>
      <c r="B353" s="141"/>
      <c r="C353" s="88"/>
      <c r="D353" s="138" t="e">
        <f>#REF!</f>
        <v>#REF!</v>
      </c>
      <c r="E353" s="88"/>
      <c r="F353" s="137" t="e">
        <f>#REF!</f>
        <v>#REF!</v>
      </c>
      <c r="G353" s="88"/>
      <c r="H353" s="138"/>
      <c r="I353" s="88"/>
      <c r="J353" s="88"/>
      <c r="K353" s="88"/>
      <c r="L353" s="88"/>
    </row>
    <row r="354" spans="1:12" s="130" customFormat="1" ht="12" customHeight="1">
      <c r="A354" s="131"/>
      <c r="B354" s="137" t="e">
        <f>#REF!</f>
        <v>#REF!</v>
      </c>
      <c r="C354" s="88"/>
      <c r="D354" s="138"/>
      <c r="E354" s="88"/>
      <c r="F354" s="138" t="e">
        <f>#REF!</f>
        <v>#REF!</v>
      </c>
      <c r="G354" s="88"/>
      <c r="H354" s="138"/>
      <c r="I354" s="88"/>
      <c r="J354" s="88"/>
      <c r="K354" s="88"/>
      <c r="L354" s="88"/>
    </row>
    <row r="355" spans="1:12" s="130" customFormat="1" ht="12" customHeight="1">
      <c r="A355" s="131"/>
      <c r="B355" s="138" t="e">
        <f>#REF!</f>
        <v>#REF!</v>
      </c>
      <c r="C355" s="88"/>
      <c r="D355" s="139" t="e">
        <f>#REF!</f>
        <v>#REF!</v>
      </c>
      <c r="E355" s="88"/>
      <c r="F355" s="138"/>
      <c r="G355" s="88"/>
      <c r="H355" s="138"/>
      <c r="I355" s="88"/>
      <c r="J355" s="88"/>
      <c r="K355" s="88"/>
      <c r="L355" s="88"/>
    </row>
    <row r="356" spans="1:12" s="130" customFormat="1" ht="12" customHeight="1">
      <c r="A356" s="131"/>
      <c r="B356" s="139" t="e">
        <f>#REF!</f>
        <v>#REF!</v>
      </c>
      <c r="C356" s="88"/>
      <c r="D356" s="141" t="e">
        <f>#REF!</f>
        <v>#REF!</v>
      </c>
      <c r="E356" s="88"/>
      <c r="F356" s="138"/>
      <c r="G356" s="88"/>
      <c r="H356" s="138"/>
      <c r="I356" s="88"/>
      <c r="J356" s="88"/>
      <c r="K356" s="88"/>
      <c r="L356" s="88"/>
    </row>
    <row r="357" spans="1:12" s="130" customFormat="1" ht="12" customHeight="1">
      <c r="A357" s="131"/>
      <c r="B357" s="141"/>
      <c r="C357" s="88"/>
      <c r="D357" s="140"/>
      <c r="E357" s="88"/>
      <c r="F357" s="138" t="e">
        <f>#REF!</f>
        <v>#REF!</v>
      </c>
      <c r="G357" s="88"/>
      <c r="H357" s="138"/>
      <c r="I357" s="88"/>
      <c r="J357" s="88"/>
      <c r="K357" s="88"/>
      <c r="L357" s="88"/>
    </row>
    <row r="358" spans="1:12" s="130" customFormat="1" ht="12" customHeight="1">
      <c r="A358" s="131"/>
      <c r="B358" s="137" t="e">
        <f>#REF!</f>
        <v>#REF!</v>
      </c>
      <c r="C358" s="88"/>
      <c r="D358" s="140"/>
      <c r="E358" s="88"/>
      <c r="F358" s="138"/>
      <c r="G358" s="88"/>
      <c r="H358" s="139" t="e">
        <f>#REF!</f>
        <v>#REF!</v>
      </c>
      <c r="I358" s="88"/>
      <c r="J358" s="88"/>
      <c r="K358" s="88"/>
      <c r="L358" s="88"/>
    </row>
    <row r="359" spans="1:12" s="130" customFormat="1" ht="12" customHeight="1">
      <c r="A359" s="131"/>
      <c r="B359" s="138" t="e">
        <f>#REF!</f>
        <v>#REF!</v>
      </c>
      <c r="C359" s="88"/>
      <c r="D359" s="137" t="e">
        <f>#REF!</f>
        <v>#REF!</v>
      </c>
      <c r="E359" s="88"/>
      <c r="F359" s="138"/>
      <c r="G359" s="88"/>
      <c r="H359" s="105" t="e">
        <f>#REF!</f>
        <v>#REF!</v>
      </c>
      <c r="I359" s="88"/>
      <c r="J359" s="88"/>
      <c r="K359" s="88"/>
      <c r="L359" s="88"/>
    </row>
    <row r="360" spans="1:12" s="130" customFormat="1" ht="12" customHeight="1">
      <c r="A360" s="131"/>
      <c r="B360" s="139" t="e">
        <f>#REF!</f>
        <v>#REF!</v>
      </c>
      <c r="C360" s="88"/>
      <c r="D360" s="138" t="e">
        <f>#REF!</f>
        <v>#REF!</v>
      </c>
      <c r="E360" s="88"/>
      <c r="F360" s="138"/>
      <c r="G360" s="88"/>
      <c r="H360" s="105"/>
      <c r="I360" s="88"/>
      <c r="J360" s="88"/>
      <c r="K360" s="88"/>
      <c r="L360" s="88"/>
    </row>
    <row r="361" spans="1:12" s="130" customFormat="1" ht="12" customHeight="1">
      <c r="A361" s="131"/>
      <c r="B361" s="141"/>
      <c r="C361" s="88"/>
      <c r="D361" s="138" t="e">
        <f>#REF!</f>
        <v>#REF!</v>
      </c>
      <c r="E361" s="88"/>
      <c r="F361" s="139" t="e">
        <f>#REF!</f>
        <v>#REF!</v>
      </c>
      <c r="G361" s="88"/>
      <c r="H361" s="88"/>
      <c r="I361" s="88"/>
      <c r="J361" s="88"/>
      <c r="K361" s="88"/>
      <c r="L361" s="88"/>
    </row>
    <row r="362" spans="1:12" s="130" customFormat="1" ht="12" customHeight="1">
      <c r="A362" s="131"/>
      <c r="B362" s="137" t="e">
        <f>#REF!</f>
        <v>#REF!</v>
      </c>
      <c r="C362" s="88"/>
      <c r="D362" s="138"/>
      <c r="E362" s="88"/>
      <c r="F362" s="105" t="e">
        <f>#REF!</f>
        <v>#REF!</v>
      </c>
      <c r="G362" s="88"/>
      <c r="H362" s="88"/>
      <c r="I362" s="88"/>
      <c r="J362" s="88"/>
      <c r="K362" s="88"/>
      <c r="L362" s="88"/>
    </row>
    <row r="363" spans="1:12" s="130" customFormat="1" ht="12" customHeight="1">
      <c r="A363" s="131"/>
      <c r="B363" s="138" t="e">
        <f>#REF!</f>
        <v>#REF!</v>
      </c>
      <c r="C363" s="88"/>
      <c r="D363" s="139" t="e">
        <f>#REF!</f>
        <v>#REF!</v>
      </c>
      <c r="E363" s="88"/>
      <c r="F363" s="88"/>
      <c r="G363" s="88"/>
      <c r="H363" s="88"/>
      <c r="I363" s="88"/>
      <c r="J363" s="88"/>
      <c r="K363" s="88"/>
      <c r="L363" s="88"/>
    </row>
    <row r="364" spans="1:12" s="130" customFormat="1" ht="12" customHeight="1">
      <c r="A364" s="131"/>
      <c r="B364" s="139" t="e">
        <f>#REF!</f>
        <v>#REF!</v>
      </c>
      <c r="C364" s="88"/>
      <c r="D364" s="105" t="e">
        <f>#REF!</f>
        <v>#REF!</v>
      </c>
      <c r="E364" s="88"/>
      <c r="F364" s="88"/>
      <c r="G364" s="88"/>
      <c r="H364" s="88"/>
      <c r="I364" s="88"/>
      <c r="J364" s="88"/>
      <c r="K364" s="88"/>
      <c r="L364" s="88"/>
    </row>
    <row r="365" spans="1:12" s="130" customFormat="1" ht="12" customHeight="1">
      <c r="A365" s="13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0" ht="12" customHeight="1">
      <c r="B366" s="96"/>
      <c r="C366" s="95"/>
      <c r="D366" s="95"/>
      <c r="E366" s="95"/>
      <c r="F366" s="97" t="s">
        <v>93</v>
      </c>
      <c r="G366" s="97"/>
      <c r="H366" s="97"/>
      <c r="I366" s="97"/>
      <c r="J366" s="101"/>
    </row>
    <row r="367" spans="2:10" ht="12" customHeight="1">
      <c r="B367" s="102" t="s">
        <v>42</v>
      </c>
      <c r="H367" s="92"/>
      <c r="I367" s="92"/>
      <c r="J367" s="92"/>
    </row>
    <row r="369" ht="12" customHeight="1">
      <c r="B369" s="137" t="e">
        <f>#REF!</f>
        <v>#REF!</v>
      </c>
    </row>
    <row r="370" spans="2:4" ht="12" customHeight="1">
      <c r="B370" s="138" t="e">
        <f>#REF!</f>
        <v>#REF!</v>
      </c>
      <c r="D370" s="88" t="e">
        <f>#REF!</f>
        <v>#REF!</v>
      </c>
    </row>
    <row r="371" spans="2:4" ht="12" customHeight="1">
      <c r="B371" s="139" t="e">
        <f>#REF!</f>
        <v>#REF!</v>
      </c>
      <c r="D371" s="88" t="e">
        <f>#REF!</f>
        <v>#REF!</v>
      </c>
    </row>
    <row r="372" spans="2:4" ht="12" customHeight="1">
      <c r="B372" s="105"/>
      <c r="D372" s="106" t="s">
        <v>46</v>
      </c>
    </row>
    <row r="373" spans="2:4" ht="12" customHeight="1">
      <c r="B373" s="105"/>
      <c r="D373" s="92"/>
    </row>
    <row r="375" ht="12" customHeight="1">
      <c r="B375" s="102" t="s">
        <v>48</v>
      </c>
    </row>
    <row r="377" ht="12" customHeight="1">
      <c r="B377" s="137" t="e">
        <f>#REF!</f>
        <v>#REF!</v>
      </c>
    </row>
    <row r="378" spans="2:4" ht="12" customHeight="1">
      <c r="B378" s="138" t="e">
        <f>#REF!</f>
        <v>#REF!</v>
      </c>
      <c r="D378" s="137" t="e">
        <f>#REF!</f>
        <v>#REF!</v>
      </c>
    </row>
    <row r="379" spans="2:4" ht="12" customHeight="1">
      <c r="B379" s="139" t="e">
        <f>#REF!</f>
        <v>#REF!</v>
      </c>
      <c r="D379" s="138" t="e">
        <f>#REF!</f>
        <v>#REF!</v>
      </c>
    </row>
    <row r="380" spans="2:6" ht="12" customHeight="1">
      <c r="B380" s="140"/>
      <c r="D380" s="138" t="e">
        <f>#REF!</f>
        <v>#REF!</v>
      </c>
      <c r="F380" s="88" t="e">
        <f>#REF!</f>
        <v>#REF!</v>
      </c>
    </row>
    <row r="381" spans="2:6" ht="12" customHeight="1">
      <c r="B381" s="137" t="e">
        <f>#REF!</f>
        <v>#REF!</v>
      </c>
      <c r="D381" s="138"/>
      <c r="F381" s="88" t="e">
        <f>#REF!</f>
        <v>#REF!</v>
      </c>
    </row>
    <row r="382" spans="2:6" ht="12" customHeight="1">
      <c r="B382" s="138" t="e">
        <f>#REF!</f>
        <v>#REF!</v>
      </c>
      <c r="D382" s="139" t="e">
        <f>#REF!</f>
        <v>#REF!</v>
      </c>
      <c r="F382" s="106" t="s">
        <v>52</v>
      </c>
    </row>
    <row r="383" spans="2:4" ht="12" customHeight="1">
      <c r="B383" s="139" t="e">
        <f>#REF!</f>
        <v>#REF!</v>
      </c>
      <c r="D383" s="105" t="e">
        <f>#REF!</f>
        <v>#REF!</v>
      </c>
    </row>
    <row r="384" spans="2:4" ht="12" customHeight="1">
      <c r="B384" s="105"/>
      <c r="D384" s="105"/>
    </row>
    <row r="385" spans="2:4" ht="12" customHeight="1">
      <c r="B385" s="102" t="s">
        <v>55</v>
      </c>
      <c r="D385" s="105"/>
    </row>
    <row r="387" ht="12" customHeight="1">
      <c r="B387" s="137" t="e">
        <f>#REF!</f>
        <v>#REF!</v>
      </c>
    </row>
    <row r="388" spans="2:4" ht="12" customHeight="1">
      <c r="B388" s="138" t="e">
        <f>#REF!</f>
        <v>#REF!</v>
      </c>
      <c r="D388" s="88" t="e">
        <f>#REF!</f>
        <v>#REF!</v>
      </c>
    </row>
    <row r="389" spans="2:4" ht="12" customHeight="1">
      <c r="B389" s="139" t="e">
        <f>#REF!</f>
        <v>#REF!</v>
      </c>
      <c r="D389" s="88" t="e">
        <f>#REF!</f>
        <v>#REF!</v>
      </c>
    </row>
    <row r="390" spans="2:4" ht="12" customHeight="1">
      <c r="B390" s="105"/>
      <c r="D390" s="106" t="s">
        <v>60</v>
      </c>
    </row>
    <row r="391" spans="2:4" ht="12" customHeight="1">
      <c r="B391" s="105"/>
      <c r="D391" s="92"/>
    </row>
    <row r="392" ht="12" customHeight="1">
      <c r="B392" s="102" t="s">
        <v>62</v>
      </c>
    </row>
    <row r="394" ht="12" customHeight="1">
      <c r="B394" s="137" t="e">
        <f>#REF!</f>
        <v>#REF!</v>
      </c>
    </row>
    <row r="395" spans="2:4" ht="12" customHeight="1">
      <c r="B395" s="138" t="e">
        <f>#REF!</f>
        <v>#REF!</v>
      </c>
      <c r="D395" s="137" t="e">
        <f>#REF!</f>
        <v>#REF!</v>
      </c>
    </row>
    <row r="396" spans="2:4" ht="12" customHeight="1">
      <c r="B396" s="139" t="e">
        <f>#REF!</f>
        <v>#REF!</v>
      </c>
      <c r="D396" s="138" t="e">
        <f>#REF!</f>
        <v>#REF!</v>
      </c>
    </row>
    <row r="397" spans="2:6" ht="12" customHeight="1">
      <c r="B397" s="140"/>
      <c r="D397" s="138" t="e">
        <f>#REF!</f>
        <v>#REF!</v>
      </c>
      <c r="F397" s="137" t="e">
        <f>#REF!</f>
        <v>#REF!</v>
      </c>
    </row>
    <row r="398" spans="2:6" ht="12" customHeight="1">
      <c r="B398" s="137" t="e">
        <f>#REF!</f>
        <v>#REF!</v>
      </c>
      <c r="D398" s="138"/>
      <c r="F398" s="138" t="e">
        <f>#REF!</f>
        <v>#REF!</v>
      </c>
    </row>
    <row r="399" spans="2:6" ht="12" customHeight="1">
      <c r="B399" s="138" t="e">
        <f>#REF!</f>
        <v>#REF!</v>
      </c>
      <c r="D399" s="139" t="e">
        <f>#REF!</f>
        <v>#REF!</v>
      </c>
      <c r="F399" s="138"/>
    </row>
    <row r="400" spans="2:6" ht="12" customHeight="1">
      <c r="B400" s="139" t="e">
        <f>#REF!</f>
        <v>#REF!</v>
      </c>
      <c r="D400" s="141" t="e">
        <f>#REF!</f>
        <v>#REF!</v>
      </c>
      <c r="F400" s="138"/>
    </row>
    <row r="401" spans="2:8" ht="12" customHeight="1">
      <c r="B401" s="140"/>
      <c r="D401" s="140"/>
      <c r="F401" s="138" t="e">
        <f>#REF!</f>
        <v>#REF!</v>
      </c>
      <c r="H401" s="88" t="e">
        <f>#REF!</f>
        <v>#REF!</v>
      </c>
    </row>
    <row r="402" spans="2:8" ht="12" customHeight="1">
      <c r="B402" s="137" t="e">
        <f>#REF!</f>
        <v>#REF!</v>
      </c>
      <c r="D402" s="140"/>
      <c r="F402" s="138"/>
      <c r="H402" s="88" t="e">
        <f>#REF!</f>
        <v>#REF!</v>
      </c>
    </row>
    <row r="403" spans="2:8" ht="12" customHeight="1">
      <c r="B403" s="138" t="e">
        <f>#REF!</f>
        <v>#REF!</v>
      </c>
      <c r="D403" s="137" t="e">
        <f>#REF!</f>
        <v>#REF!</v>
      </c>
      <c r="F403" s="138"/>
      <c r="H403" s="106" t="s">
        <v>72</v>
      </c>
    </row>
    <row r="404" spans="2:6" ht="12" customHeight="1">
      <c r="B404" s="139" t="e">
        <f>#REF!</f>
        <v>#REF!</v>
      </c>
      <c r="D404" s="138" t="e">
        <f>#REF!</f>
        <v>#REF!</v>
      </c>
      <c r="F404" s="138"/>
    </row>
    <row r="405" spans="2:6" ht="12" customHeight="1">
      <c r="B405" s="140"/>
      <c r="D405" s="138" t="e">
        <f>#REF!</f>
        <v>#REF!</v>
      </c>
      <c r="F405" s="139" t="e">
        <f>#REF!</f>
        <v>#REF!</v>
      </c>
    </row>
    <row r="406" spans="2:6" ht="12" customHeight="1">
      <c r="B406" s="137" t="e">
        <f>#REF!</f>
        <v>#REF!</v>
      </c>
      <c r="D406" s="138"/>
      <c r="F406" s="105" t="e">
        <f>#REF!</f>
        <v>#REF!</v>
      </c>
    </row>
    <row r="407" spans="2:4" ht="12" customHeight="1">
      <c r="B407" s="138" t="e">
        <f>#REF!</f>
        <v>#REF!</v>
      </c>
      <c r="D407" s="139" t="e">
        <f>#REF!</f>
        <v>#REF!</v>
      </c>
    </row>
    <row r="408" spans="2:4" ht="12" customHeight="1">
      <c r="B408" s="139" t="e">
        <f>#REF!</f>
        <v>#REF!</v>
      </c>
      <c r="D408" s="105" t="e">
        <f>#REF!</f>
        <v>#REF!</v>
      </c>
    </row>
    <row r="409" ht="12" customHeight="1">
      <c r="B409" s="105"/>
    </row>
    <row r="410" ht="15" customHeight="1">
      <c r="B410" s="102" t="s">
        <v>76</v>
      </c>
    </row>
    <row r="412" ht="12" customHeight="1">
      <c r="B412" s="137" t="e">
        <f>#REF!</f>
        <v>#REF!</v>
      </c>
    </row>
    <row r="413" spans="2:4" ht="12" customHeight="1">
      <c r="B413" s="138" t="e">
        <f>#REF!</f>
        <v>#REF!</v>
      </c>
      <c r="D413" s="88" t="e">
        <f>#REF!</f>
        <v>#REF!</v>
      </c>
    </row>
    <row r="414" spans="2:4" ht="12" customHeight="1">
      <c r="B414" s="139" t="e">
        <f>#REF!</f>
        <v>#REF!</v>
      </c>
      <c r="D414" s="88" t="e">
        <f>#REF!</f>
        <v>#REF!</v>
      </c>
    </row>
    <row r="415" ht="12" customHeight="1">
      <c r="B415" s="105"/>
    </row>
    <row r="416" spans="2:4" ht="12" customHeight="1">
      <c r="B416" s="102" t="s">
        <v>80</v>
      </c>
      <c r="D416" s="92"/>
    </row>
    <row r="417" ht="12" customHeight="1">
      <c r="D417" s="92"/>
    </row>
    <row r="418" ht="12" customHeight="1">
      <c r="B418" s="137" t="e">
        <f>#REF!</f>
        <v>#REF!</v>
      </c>
    </row>
    <row r="419" spans="2:4" ht="12" customHeight="1">
      <c r="B419" s="138" t="e">
        <f>#REF!</f>
        <v>#REF!</v>
      </c>
      <c r="D419" s="137" t="e">
        <f>#REF!</f>
        <v>#REF!</v>
      </c>
    </row>
    <row r="420" spans="2:4" ht="12" customHeight="1">
      <c r="B420" s="139" t="e">
        <f>#REF!</f>
        <v>#REF!</v>
      </c>
      <c r="D420" s="138" t="e">
        <f>#REF!</f>
        <v>#REF!</v>
      </c>
    </row>
    <row r="421" spans="2:6" ht="12" customHeight="1">
      <c r="B421" s="140"/>
      <c r="D421" s="138" t="e">
        <f>#REF!</f>
        <v>#REF!</v>
      </c>
      <c r="F421" s="88" t="e">
        <f>#REF!</f>
        <v>#REF!</v>
      </c>
    </row>
    <row r="422" spans="2:6" ht="12" customHeight="1">
      <c r="B422" s="137" t="e">
        <f>#REF!</f>
        <v>#REF!</v>
      </c>
      <c r="D422" s="138"/>
      <c r="F422" s="88" t="e">
        <f>#REF!</f>
        <v>#REF!</v>
      </c>
    </row>
    <row r="423" spans="2:6" ht="12" customHeight="1">
      <c r="B423" s="138" t="e">
        <f>#REF!</f>
        <v>#REF!</v>
      </c>
      <c r="D423" s="139" t="e">
        <f>#REF!</f>
        <v>#REF!</v>
      </c>
      <c r="F423" s="106" t="s">
        <v>84</v>
      </c>
    </row>
    <row r="424" spans="2:4" ht="12" customHeight="1">
      <c r="B424" s="139" t="e">
        <f>#REF!</f>
        <v>#REF!</v>
      </c>
      <c r="D424" s="105" t="e">
        <f>#REF!</f>
        <v>#REF!</v>
      </c>
    </row>
    <row r="425" spans="2:4" ht="12" customHeight="1">
      <c r="B425" s="105"/>
      <c r="D425" s="105"/>
    </row>
    <row r="426" spans="2:4" ht="12" customHeight="1">
      <c r="B426" s="102" t="s">
        <v>87</v>
      </c>
      <c r="D426" s="105"/>
    </row>
    <row r="427" ht="12" customHeight="1">
      <c r="B427" s="105"/>
    </row>
    <row r="428" ht="12" customHeight="1">
      <c r="B428" s="137" t="e">
        <f>#REF!</f>
        <v>#REF!</v>
      </c>
    </row>
    <row r="429" spans="2:4" ht="12" customHeight="1">
      <c r="B429" s="138" t="e">
        <f>#REF!</f>
        <v>#REF!</v>
      </c>
      <c r="D429" s="88" t="e">
        <f>#REF!</f>
        <v>#REF!</v>
      </c>
    </row>
    <row r="430" spans="2:4" ht="12" customHeight="1">
      <c r="B430" s="139" t="e">
        <f>#REF!</f>
        <v>#REF!</v>
      </c>
      <c r="D430" s="88" t="e">
        <f>#REF!</f>
        <v>#REF!</v>
      </c>
    </row>
    <row r="431" spans="2:4" ht="12" customHeight="1">
      <c r="B431" s="105"/>
      <c r="D431" s="92"/>
    </row>
    <row r="433" spans="2:10" ht="12" customHeight="1">
      <c r="B433" s="96"/>
      <c r="C433" s="95"/>
      <c r="D433" s="95"/>
      <c r="E433" s="95"/>
      <c r="F433" s="97" t="s">
        <v>94</v>
      </c>
      <c r="G433" s="97"/>
      <c r="H433" s="97"/>
      <c r="I433" s="97"/>
      <c r="J433" s="101"/>
    </row>
    <row r="434" spans="2:10" ht="12" customHeight="1">
      <c r="B434" s="102" t="s">
        <v>43</v>
      </c>
      <c r="H434" s="92"/>
      <c r="I434" s="92"/>
      <c r="J434" s="92"/>
    </row>
    <row r="436" ht="12" customHeight="1">
      <c r="B436" s="137" t="e">
        <f>#REF!</f>
        <v>#REF!</v>
      </c>
    </row>
    <row r="437" spans="2:4" ht="12" customHeight="1">
      <c r="B437" s="138" t="e">
        <f>#REF!</f>
        <v>#REF!</v>
      </c>
      <c r="D437" s="137" t="e">
        <f>#REF!</f>
        <v>#REF!</v>
      </c>
    </row>
    <row r="438" spans="2:4" ht="12" customHeight="1">
      <c r="B438" s="139" t="e">
        <f>#REF!</f>
        <v>#REF!</v>
      </c>
      <c r="D438" s="138" t="e">
        <f>#REF!</f>
        <v>#REF!</v>
      </c>
    </row>
    <row r="439" spans="2:4" ht="12" customHeight="1">
      <c r="B439" s="140"/>
      <c r="D439" s="138" t="e">
        <f>#REF!</f>
        <v>#REF!</v>
      </c>
    </row>
    <row r="440" spans="2:6" ht="12" customHeight="1">
      <c r="B440" s="137" t="e">
        <f>#REF!</f>
        <v>#REF!</v>
      </c>
      <c r="D440" s="138"/>
      <c r="F440" s="137" t="e">
        <f>#REF!</f>
        <v>#REF!</v>
      </c>
    </row>
    <row r="441" spans="2:6" ht="12" customHeight="1">
      <c r="B441" s="138" t="e">
        <f>#REF!</f>
        <v>#REF!</v>
      </c>
      <c r="D441" s="139" t="e">
        <f>#REF!</f>
        <v>#REF!</v>
      </c>
      <c r="F441" s="138" t="e">
        <f>#REF!</f>
        <v>#REF!</v>
      </c>
    </row>
    <row r="442" spans="2:6" ht="12" customHeight="1">
      <c r="B442" s="139" t="e">
        <f>#REF!</f>
        <v>#REF!</v>
      </c>
      <c r="D442" s="141" t="e">
        <f>#REF!</f>
        <v>#REF!</v>
      </c>
      <c r="F442" s="138"/>
    </row>
    <row r="443" spans="2:6" ht="12" customHeight="1">
      <c r="B443" s="140"/>
      <c r="D443" s="140"/>
      <c r="F443" s="138"/>
    </row>
    <row r="444" spans="2:8" ht="12" customHeight="1">
      <c r="B444" s="137" t="e">
        <f>#REF!</f>
        <v>#REF!</v>
      </c>
      <c r="D444" s="140"/>
      <c r="F444" s="138" t="e">
        <f>#REF!</f>
        <v>#REF!</v>
      </c>
      <c r="H444" s="137" t="e">
        <f>#REF!</f>
        <v>#REF!</v>
      </c>
    </row>
    <row r="445" spans="2:8" ht="12" customHeight="1">
      <c r="B445" s="138" t="e">
        <f>#REF!</f>
        <v>#REF!</v>
      </c>
      <c r="D445" s="137" t="e">
        <f>#REF!</f>
        <v>#REF!</v>
      </c>
      <c r="F445" s="138"/>
      <c r="H445" s="138" t="e">
        <f>#REF!</f>
        <v>#REF!</v>
      </c>
    </row>
    <row r="446" spans="2:8" ht="12" customHeight="1">
      <c r="B446" s="139" t="e">
        <f>#REF!</f>
        <v>#REF!</v>
      </c>
      <c r="D446" s="138" t="e">
        <f>#REF!</f>
        <v>#REF!</v>
      </c>
      <c r="F446" s="138"/>
      <c r="H446" s="138"/>
    </row>
    <row r="447" spans="2:8" ht="12" customHeight="1">
      <c r="B447" s="140"/>
      <c r="D447" s="138" t="e">
        <f>#REF!</f>
        <v>#REF!</v>
      </c>
      <c r="F447" s="138"/>
      <c r="H447" s="138"/>
    </row>
    <row r="448" spans="2:8" ht="12" customHeight="1">
      <c r="B448" s="137" t="e">
        <f>#REF!</f>
        <v>#REF!</v>
      </c>
      <c r="D448" s="138"/>
      <c r="F448" s="139" t="e">
        <f>#REF!</f>
        <v>#REF!</v>
      </c>
      <c r="H448" s="138"/>
    </row>
    <row r="449" spans="2:8" ht="12" customHeight="1">
      <c r="B449" s="138" t="e">
        <f>#REF!</f>
        <v>#REF!</v>
      </c>
      <c r="D449" s="139" t="e">
        <f>#REF!</f>
        <v>#REF!</v>
      </c>
      <c r="F449" s="141" t="e">
        <f>#REF!</f>
        <v>#REF!</v>
      </c>
      <c r="H449" s="138"/>
    </row>
    <row r="450" spans="2:8" ht="12" customHeight="1">
      <c r="B450" s="139" t="e">
        <f>#REF!</f>
        <v>#REF!</v>
      </c>
      <c r="D450" s="141" t="e">
        <f>#REF!</f>
        <v>#REF!</v>
      </c>
      <c r="F450" s="140"/>
      <c r="H450" s="138"/>
    </row>
    <row r="451" spans="2:8" ht="12" customHeight="1">
      <c r="B451" s="140"/>
      <c r="D451" s="140"/>
      <c r="F451" s="140"/>
      <c r="H451" s="138"/>
    </row>
    <row r="452" spans="2:10" ht="12" customHeight="1">
      <c r="B452" s="137" t="e">
        <f>#REF!</f>
        <v>#REF!</v>
      </c>
      <c r="D452" s="140"/>
      <c r="F452" s="140"/>
      <c r="H452" s="138" t="e">
        <f>#REF!</f>
        <v>#REF!</v>
      </c>
      <c r="J452" s="88" t="e">
        <f>#REF!</f>
        <v>#REF!</v>
      </c>
    </row>
    <row r="453" spans="2:10" ht="12" customHeight="1">
      <c r="B453" s="138" t="e">
        <f>#REF!</f>
        <v>#REF!</v>
      </c>
      <c r="D453" s="137" t="e">
        <f>#REF!</f>
        <v>#REF!</v>
      </c>
      <c r="F453" s="140"/>
      <c r="H453" s="138"/>
      <c r="J453" s="88" t="e">
        <f>#REF!</f>
        <v>#REF!</v>
      </c>
    </row>
    <row r="454" spans="2:10" ht="12" customHeight="1">
      <c r="B454" s="139" t="e">
        <f>#REF!</f>
        <v>#REF!</v>
      </c>
      <c r="D454" s="138" t="e">
        <f>#REF!</f>
        <v>#REF!</v>
      </c>
      <c r="F454" s="140"/>
      <c r="H454" s="138"/>
      <c r="J454" s="106" t="s">
        <v>58</v>
      </c>
    </row>
    <row r="455" spans="2:8" ht="12" customHeight="1">
      <c r="B455" s="140"/>
      <c r="D455" s="138" t="e">
        <f>#REF!</f>
        <v>#REF!</v>
      </c>
      <c r="F455" s="140"/>
      <c r="H455" s="138"/>
    </row>
    <row r="456" spans="2:8" ht="12" customHeight="1">
      <c r="B456" s="137" t="e">
        <f>#REF!</f>
        <v>#REF!</v>
      </c>
      <c r="D456" s="138"/>
      <c r="F456" s="137" t="e">
        <f>#REF!</f>
        <v>#REF!</v>
      </c>
      <c r="H456" s="138"/>
    </row>
    <row r="457" spans="2:8" ht="12" customHeight="1">
      <c r="B457" s="138" t="e">
        <f>#REF!</f>
        <v>#REF!</v>
      </c>
      <c r="D457" s="139" t="e">
        <f>#REF!</f>
        <v>#REF!</v>
      </c>
      <c r="F457" s="138" t="e">
        <f>#REF!</f>
        <v>#REF!</v>
      </c>
      <c r="H457" s="138"/>
    </row>
    <row r="458" spans="2:8" ht="12" customHeight="1">
      <c r="B458" s="139" t="e">
        <f>#REF!</f>
        <v>#REF!</v>
      </c>
      <c r="D458" s="141" t="e">
        <f>#REF!</f>
        <v>#REF!</v>
      </c>
      <c r="F458" s="138"/>
      <c r="H458" s="138"/>
    </row>
    <row r="459" spans="2:8" ht="12" customHeight="1">
      <c r="B459" s="140"/>
      <c r="D459" s="140"/>
      <c r="F459" s="138"/>
      <c r="H459" s="138"/>
    </row>
    <row r="460" spans="2:8" ht="12" customHeight="1">
      <c r="B460" s="137" t="e">
        <f>#REF!</f>
        <v>#REF!</v>
      </c>
      <c r="D460" s="140"/>
      <c r="F460" s="138" t="e">
        <f>#REF!</f>
        <v>#REF!</v>
      </c>
      <c r="H460" s="138"/>
    </row>
    <row r="461" spans="2:8" ht="12" customHeight="1">
      <c r="B461" s="138" t="e">
        <f>#REF!</f>
        <v>#REF!</v>
      </c>
      <c r="D461" s="137" t="e">
        <f>#REF!</f>
        <v>#REF!</v>
      </c>
      <c r="F461" s="138"/>
      <c r="H461" s="139" t="e">
        <f>#REF!</f>
        <v>#REF!</v>
      </c>
    </row>
    <row r="462" spans="2:8" ht="15" customHeight="1">
      <c r="B462" s="139" t="e">
        <f>#REF!</f>
        <v>#REF!</v>
      </c>
      <c r="D462" s="138" t="e">
        <f>#REF!</f>
        <v>#REF!</v>
      </c>
      <c r="F462" s="138"/>
      <c r="H462" s="105" t="e">
        <f>#REF!</f>
        <v>#REF!</v>
      </c>
    </row>
    <row r="463" spans="2:6" ht="12" customHeight="1">
      <c r="B463" s="140"/>
      <c r="D463" s="138" t="e">
        <f>#REF!</f>
        <v>#REF!</v>
      </c>
      <c r="F463" s="138"/>
    </row>
    <row r="464" spans="2:6" ht="12" customHeight="1">
      <c r="B464" s="137" t="e">
        <f>#REF!</f>
        <v>#REF!</v>
      </c>
      <c r="D464" s="138"/>
      <c r="F464" s="139" t="e">
        <f>#REF!</f>
        <v>#REF!</v>
      </c>
    </row>
    <row r="465" spans="2:6" ht="12" customHeight="1">
      <c r="B465" s="138" t="e">
        <f>#REF!</f>
        <v>#REF!</v>
      </c>
      <c r="D465" s="139" t="e">
        <f>#REF!</f>
        <v>#REF!</v>
      </c>
      <c r="F465" s="105" t="e">
        <f>#REF!</f>
        <v>#REF!</v>
      </c>
    </row>
    <row r="466" spans="2:4" ht="12" customHeight="1">
      <c r="B466" s="139" t="e">
        <f>#REF!</f>
        <v>#REF!</v>
      </c>
      <c r="D466" s="105" t="e">
        <f>#REF!</f>
        <v>#REF!</v>
      </c>
    </row>
    <row r="467" spans="2:4" ht="12" customHeight="1">
      <c r="B467" s="105"/>
      <c r="D467" s="105"/>
    </row>
    <row r="468" spans="2:4" ht="12" customHeight="1">
      <c r="B468" s="102" t="s">
        <v>70</v>
      </c>
      <c r="D468" s="105"/>
    </row>
    <row r="470" ht="12" customHeight="1">
      <c r="B470" s="137" t="e">
        <f>#REF!</f>
        <v>#REF!</v>
      </c>
    </row>
    <row r="471" spans="2:4" ht="12" customHeight="1">
      <c r="B471" s="138" t="e">
        <f>#REF!</f>
        <v>#REF!</v>
      </c>
      <c r="D471" s="88" t="e">
        <f>#REF!</f>
        <v>#REF!</v>
      </c>
    </row>
    <row r="472" spans="2:4" ht="12" customHeight="1">
      <c r="B472" s="139" t="e">
        <f>#REF!</f>
        <v>#REF!</v>
      </c>
      <c r="D472" s="88" t="e">
        <f>#REF!</f>
        <v>#REF!</v>
      </c>
    </row>
    <row r="473" spans="2:4" ht="12" customHeight="1">
      <c r="B473" s="105"/>
      <c r="D473" s="92"/>
    </row>
    <row r="474" spans="2:8" ht="12" customHeight="1">
      <c r="B474" s="91"/>
      <c r="C474" s="91"/>
      <c r="D474" s="91"/>
      <c r="E474" s="91"/>
      <c r="F474" s="91"/>
      <c r="G474" s="91"/>
      <c r="H474" s="91"/>
    </row>
    <row r="475" spans="2:8" ht="12" customHeight="1">
      <c r="B475" s="102" t="s">
        <v>75</v>
      </c>
      <c r="D475" s="92"/>
      <c r="E475" s="91"/>
      <c r="F475" s="91"/>
      <c r="G475" s="91"/>
      <c r="H475" s="91"/>
    </row>
    <row r="476" spans="2:4" ht="12" customHeight="1">
      <c r="B476" s="109"/>
      <c r="D476" s="92"/>
    </row>
    <row r="477" ht="12" customHeight="1">
      <c r="B477" s="137" t="e">
        <f>#REF!</f>
        <v>#REF!</v>
      </c>
    </row>
    <row r="478" spans="2:4" ht="12" customHeight="1">
      <c r="B478" s="138" t="e">
        <f>#REF!</f>
        <v>#REF!</v>
      </c>
      <c r="D478" s="137" t="e">
        <f>#REF!</f>
        <v>#REF!</v>
      </c>
    </row>
    <row r="479" spans="2:4" ht="12" customHeight="1">
      <c r="B479" s="139" t="e">
        <f>#REF!</f>
        <v>#REF!</v>
      </c>
      <c r="D479" s="138" t="e">
        <f>#REF!</f>
        <v>#REF!</v>
      </c>
    </row>
    <row r="480" spans="2:6" ht="12" customHeight="1">
      <c r="B480" s="140"/>
      <c r="D480" s="138" t="e">
        <f>#REF!</f>
        <v>#REF!</v>
      </c>
      <c r="F480" s="88" t="e">
        <f>#REF!</f>
        <v>#REF!</v>
      </c>
    </row>
    <row r="481" spans="2:6" ht="12" customHeight="1">
      <c r="B481" s="137" t="e">
        <f>#REF!</f>
        <v>#REF!</v>
      </c>
      <c r="D481" s="138"/>
      <c r="F481" s="88" t="e">
        <f>#REF!</f>
        <v>#REF!</v>
      </c>
    </row>
    <row r="482" spans="2:6" ht="12" customHeight="1">
      <c r="B482" s="138" t="e">
        <f>#REF!</f>
        <v>#REF!</v>
      </c>
      <c r="D482" s="139" t="e">
        <f>#REF!</f>
        <v>#REF!</v>
      </c>
      <c r="F482" s="106" t="s">
        <v>79</v>
      </c>
    </row>
    <row r="483" spans="2:4" ht="12" customHeight="1">
      <c r="B483" s="139" t="e">
        <f>#REF!</f>
        <v>#REF!</v>
      </c>
      <c r="D483" s="105" t="e">
        <f>#REF!</f>
        <v>#REF!</v>
      </c>
    </row>
    <row r="484" spans="2:4" ht="12" customHeight="1">
      <c r="B484" s="105"/>
      <c r="D484" s="105"/>
    </row>
    <row r="485" spans="2:4" ht="12" customHeight="1">
      <c r="B485" s="102" t="s">
        <v>82</v>
      </c>
      <c r="D485" s="105"/>
    </row>
    <row r="487" spans="2:10" ht="12" customHeight="1">
      <c r="B487" s="137" t="e">
        <f>#REF!</f>
        <v>#REF!</v>
      </c>
      <c r="I487" s="110"/>
      <c r="J487" s="111"/>
    </row>
    <row r="488" spans="2:6" ht="12" customHeight="1">
      <c r="B488" s="138" t="e">
        <f>#REF!</f>
        <v>#REF!</v>
      </c>
      <c r="D488" s="88" t="e">
        <f>#REF!</f>
        <v>#REF!</v>
      </c>
      <c r="F488" s="92"/>
    </row>
    <row r="489" spans="2:4" ht="12" customHeight="1">
      <c r="B489" s="139" t="e">
        <f>#REF!</f>
        <v>#REF!</v>
      </c>
      <c r="D489" s="88" t="e">
        <f>#REF!</f>
        <v>#REF!</v>
      </c>
    </row>
    <row r="490" spans="2:8" ht="12" customHeight="1">
      <c r="B490" s="91"/>
      <c r="C490" s="91"/>
      <c r="D490" s="91"/>
      <c r="E490" s="91"/>
      <c r="F490" s="91"/>
      <c r="G490" s="91"/>
      <c r="H490" s="91"/>
    </row>
    <row r="491" spans="2:8" ht="12" customHeight="1">
      <c r="B491" s="94"/>
      <c r="C491" s="94"/>
      <c r="D491" s="94"/>
      <c r="E491" s="97" t="s">
        <v>95</v>
      </c>
      <c r="F491" s="97"/>
      <c r="G491" s="97"/>
      <c r="H491" s="97"/>
    </row>
    <row r="492" spans="2:8" ht="12" customHeight="1">
      <c r="B492" s="91"/>
      <c r="C492" s="91"/>
      <c r="D492" s="91"/>
      <c r="E492" s="91"/>
      <c r="F492" s="91"/>
      <c r="G492" s="91"/>
      <c r="H492" s="91"/>
    </row>
    <row r="493" ht="12" customHeight="1">
      <c r="B493" s="102" t="s">
        <v>44</v>
      </c>
    </row>
    <row r="495" ht="12" customHeight="1">
      <c r="B495" s="137" t="e">
        <f>#REF!</f>
        <v>#REF!</v>
      </c>
    </row>
    <row r="496" spans="2:4" s="88" customFormat="1" ht="12" customHeight="1">
      <c r="B496" s="138" t="e">
        <f>#REF!</f>
        <v>#REF!</v>
      </c>
      <c r="D496" s="137" t="e">
        <f>#REF!</f>
        <v>#REF!</v>
      </c>
    </row>
    <row r="497" spans="2:4" s="88" customFormat="1" ht="12" customHeight="1">
      <c r="B497" s="139" t="e">
        <f>#REF!</f>
        <v>#REF!</v>
      </c>
      <c r="D497" s="138" t="e">
        <f>#REF!</f>
        <v>#REF!</v>
      </c>
    </row>
    <row r="498" spans="2:4" s="88" customFormat="1" ht="12" customHeight="1">
      <c r="B498" s="140"/>
      <c r="D498" s="138" t="e">
        <f>#REF!</f>
        <v>#REF!</v>
      </c>
    </row>
    <row r="499" spans="2:6" s="88" customFormat="1" ht="12" customHeight="1">
      <c r="B499" s="137" t="e">
        <f>#REF!</f>
        <v>#REF!</v>
      </c>
      <c r="D499" s="138"/>
      <c r="F499" s="137" t="e">
        <f>#REF!</f>
        <v>#REF!</v>
      </c>
    </row>
    <row r="500" spans="2:6" s="88" customFormat="1" ht="12" customHeight="1">
      <c r="B500" s="138" t="e">
        <f>#REF!</f>
        <v>#REF!</v>
      </c>
      <c r="D500" s="139" t="e">
        <f>#REF!</f>
        <v>#REF!</v>
      </c>
      <c r="F500" s="138" t="e">
        <f>#REF!</f>
        <v>#REF!</v>
      </c>
    </row>
    <row r="501" spans="2:6" s="88" customFormat="1" ht="12" customHeight="1">
      <c r="B501" s="139" t="e">
        <f>#REF!</f>
        <v>#REF!</v>
      </c>
      <c r="D501" s="141" t="e">
        <f>#REF!</f>
        <v>#REF!</v>
      </c>
      <c r="F501" s="138"/>
    </row>
    <row r="502" spans="2:6" s="88" customFormat="1" ht="12" customHeight="1">
      <c r="B502" s="140"/>
      <c r="D502" s="140"/>
      <c r="F502" s="138"/>
    </row>
    <row r="503" spans="2:8" ht="12" customHeight="1">
      <c r="B503" s="137" t="e">
        <f>#REF!</f>
        <v>#REF!</v>
      </c>
      <c r="D503" s="140"/>
      <c r="F503" s="138" t="e">
        <f>#REF!</f>
        <v>#REF!</v>
      </c>
      <c r="H503" s="88" t="e">
        <f>#REF!</f>
        <v>#REF!</v>
      </c>
    </row>
    <row r="504" spans="2:8" ht="12" customHeight="1">
      <c r="B504" s="138" t="e">
        <f>#REF!</f>
        <v>#REF!</v>
      </c>
      <c r="D504" s="137" t="e">
        <f>#REF!</f>
        <v>#REF!</v>
      </c>
      <c r="F504" s="138"/>
      <c r="H504" s="88" t="e">
        <f>#REF!</f>
        <v>#REF!</v>
      </c>
    </row>
    <row r="505" spans="2:8" ht="12" customHeight="1">
      <c r="B505" s="139" t="e">
        <f>#REF!</f>
        <v>#REF!</v>
      </c>
      <c r="D505" s="138" t="e">
        <f>#REF!</f>
        <v>#REF!</v>
      </c>
      <c r="F505" s="138"/>
      <c r="H505" s="106" t="s">
        <v>50</v>
      </c>
    </row>
    <row r="506" spans="2:6" ht="12" customHeight="1">
      <c r="B506" s="140"/>
      <c r="D506" s="138" t="e">
        <f>#REF!</f>
        <v>#REF!</v>
      </c>
      <c r="F506" s="138"/>
    </row>
    <row r="507" spans="2:6" ht="12" customHeight="1">
      <c r="B507" s="137" t="e">
        <f>#REF!</f>
        <v>#REF!</v>
      </c>
      <c r="D507" s="138"/>
      <c r="F507" s="139" t="e">
        <f>#REF!</f>
        <v>#REF!</v>
      </c>
    </row>
    <row r="508" spans="2:6" ht="12" customHeight="1">
      <c r="B508" s="138" t="e">
        <f>#REF!</f>
        <v>#REF!</v>
      </c>
      <c r="D508" s="139" t="e">
        <f>#REF!</f>
        <v>#REF!</v>
      </c>
      <c r="F508" s="105" t="e">
        <f>#REF!</f>
        <v>#REF!</v>
      </c>
    </row>
    <row r="509" spans="2:4" ht="12" customHeight="1">
      <c r="B509" s="139" t="e">
        <f>#REF!</f>
        <v>#REF!</v>
      </c>
      <c r="D509" s="105" t="e">
        <f>#REF!</f>
        <v>#REF!</v>
      </c>
    </row>
    <row r="510" spans="2:4" ht="12" customHeight="1">
      <c r="B510" s="105"/>
      <c r="D510" s="105"/>
    </row>
    <row r="511" spans="2:4" ht="12" customHeight="1">
      <c r="B511" s="102" t="s">
        <v>57</v>
      </c>
      <c r="D511" s="105"/>
    </row>
    <row r="513" ht="12" customHeight="1">
      <c r="B513" s="137" t="e">
        <f>#REF!</f>
        <v>#REF!</v>
      </c>
    </row>
    <row r="514" spans="2:6" ht="12" customHeight="1">
      <c r="B514" s="138" t="e">
        <f>#REF!</f>
        <v>#REF!</v>
      </c>
      <c r="D514" s="88" t="e">
        <f>#REF!</f>
        <v>#REF!</v>
      </c>
      <c r="F514" s="92"/>
    </row>
    <row r="515" spans="2:4" ht="12" customHeight="1">
      <c r="B515" s="139" t="e">
        <f>#REF!</f>
        <v>#REF!</v>
      </c>
      <c r="D515" s="88" t="e">
        <f>#REF!</f>
        <v>#REF!</v>
      </c>
    </row>
    <row r="516" ht="12" customHeight="1">
      <c r="B516" s="105"/>
    </row>
    <row r="517" ht="12" customHeight="1">
      <c r="B517" s="102" t="s">
        <v>63</v>
      </c>
    </row>
    <row r="519" ht="12" customHeight="1">
      <c r="B519" s="137" t="e">
        <f>#REF!</f>
        <v>#REF!</v>
      </c>
    </row>
    <row r="520" spans="2:4" ht="12" customHeight="1">
      <c r="B520" s="138" t="e">
        <f>#REF!</f>
        <v>#REF!</v>
      </c>
      <c r="D520" s="137" t="e">
        <f>#REF!</f>
        <v>#REF!</v>
      </c>
    </row>
    <row r="521" spans="2:4" ht="12" customHeight="1">
      <c r="B521" s="139" t="e">
        <f>#REF!</f>
        <v>#REF!</v>
      </c>
      <c r="D521" s="138" t="e">
        <f>#REF!</f>
        <v>#REF!</v>
      </c>
    </row>
    <row r="522" spans="2:8" ht="12" customHeight="1">
      <c r="B522" s="140"/>
      <c r="D522" s="138" t="e">
        <f>#REF!</f>
        <v>#REF!</v>
      </c>
      <c r="F522" s="88" t="e">
        <f>#REF!</f>
        <v>#REF!</v>
      </c>
      <c r="H522" s="91"/>
    </row>
    <row r="523" spans="2:6" ht="12" customHeight="1">
      <c r="B523" s="137" t="e">
        <f>#REF!</f>
        <v>#REF!</v>
      </c>
      <c r="D523" s="138"/>
      <c r="F523" s="88" t="e">
        <f>#REF!</f>
        <v>#REF!</v>
      </c>
    </row>
    <row r="524" spans="2:6" ht="12" customHeight="1">
      <c r="B524" s="138" t="e">
        <f>#REF!</f>
        <v>#REF!</v>
      </c>
      <c r="D524" s="139" t="e">
        <f>#REF!</f>
        <v>#REF!</v>
      </c>
      <c r="F524" s="106" t="s">
        <v>65</v>
      </c>
    </row>
    <row r="525" spans="2:4" ht="12" customHeight="1">
      <c r="B525" s="139" t="e">
        <f>#REF!</f>
        <v>#REF!</v>
      </c>
      <c r="D525" s="91"/>
    </row>
    <row r="526" spans="2:4" ht="12" customHeight="1">
      <c r="B526" s="105"/>
      <c r="D526" s="105"/>
    </row>
    <row r="527" spans="2:4" ht="12" customHeight="1">
      <c r="B527" s="102" t="s">
        <v>71</v>
      </c>
      <c r="D527" s="105"/>
    </row>
    <row r="528" ht="12" customHeight="1">
      <c r="D528" s="105" t="e">
        <f>#REF!</f>
        <v>#REF!</v>
      </c>
    </row>
    <row r="529" ht="12" customHeight="1">
      <c r="B529" s="137" t="e">
        <f>#REF!</f>
        <v>#REF!</v>
      </c>
    </row>
    <row r="530" spans="2:6" ht="12" customHeight="1">
      <c r="B530" s="138" t="e">
        <f>#REF!</f>
        <v>#REF!</v>
      </c>
      <c r="D530" s="88" t="e">
        <f>#REF!</f>
        <v>#REF!</v>
      </c>
      <c r="F530" s="92"/>
    </row>
    <row r="531" spans="2:4" ht="12" customHeight="1">
      <c r="B531" s="139" t="e">
        <f>#REF!</f>
        <v>#REF!</v>
      </c>
      <c r="D531" s="88" t="e">
        <f>#REF!</f>
        <v>#REF!</v>
      </c>
    </row>
    <row r="532" spans="2:8" ht="12" customHeight="1">
      <c r="B532" s="91"/>
      <c r="C532" s="91"/>
      <c r="D532" s="91"/>
      <c r="E532" s="91"/>
      <c r="F532" s="91"/>
      <c r="G532" s="91"/>
      <c r="H532" s="91"/>
    </row>
  </sheetData>
  <sheetProtection/>
  <printOptions horizontalCentered="1" verticalCentered="1"/>
  <pageMargins left="0.15748031496062992" right="0.1968503937007874" top="0.1968503937007874" bottom="0.1968503937007874" header="0.1968503937007874" footer="0.1968503937007874"/>
  <pageSetup fitToHeight="2" horizontalDpi="300" verticalDpi="300" orientation="portrait" paperSize="9" scale="98" r:id="rId2"/>
  <rowBreaks count="8" manualBreakCount="8">
    <brk id="68" max="65535" man="1"/>
    <brk id="133" min="1" max="11" man="1"/>
    <brk id="198" min="1" max="11" man="1"/>
    <brk id="256" min="1" max="11" man="1"/>
    <brk id="297" min="1" max="11" man="1"/>
    <brk id="365" min="1" max="11" man="1"/>
    <brk id="432" min="1" max="11" man="1"/>
    <brk id="490" min="1" max="11" man="1"/>
  </rowBreaks>
  <colBreaks count="7" manualBreakCount="7">
    <brk id="12" max="65535" man="1"/>
    <brk id="23" max="65535" man="1"/>
    <brk id="42" max="65535" man="1"/>
    <brk id="52" max="65535" man="1"/>
    <brk id="61" max="65535" man="1"/>
    <brk id="71" max="65535" man="1"/>
    <brk id="81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 transitionEvaluation="1">
    <pageSetUpPr fitToPage="1"/>
  </sheetPr>
  <dimension ref="A1:Z423"/>
  <sheetViews>
    <sheetView zoomScale="75" zoomScaleNormal="75" zoomScalePageLayoutView="0" workbookViewId="0" topLeftCell="A1">
      <pane ySplit="1" topLeftCell="A257" activePane="bottomLeft" state="frozen"/>
      <selection pane="topLeft" activeCell="A1" sqref="A1"/>
      <selection pane="bottomLeft" activeCell="W276" sqref="W276"/>
    </sheetView>
  </sheetViews>
  <sheetFormatPr defaultColWidth="10.33203125" defaultRowHeight="12" customHeight="1"/>
  <cols>
    <col min="1" max="1" width="12.33203125" style="60" customWidth="1"/>
    <col min="2" max="2" width="33.33203125" style="29" customWidth="1"/>
    <col min="3" max="3" width="2.16015625" style="29" customWidth="1"/>
    <col min="4" max="4" width="33.33203125" style="29" customWidth="1"/>
    <col min="5" max="5" width="6.66015625" style="15" customWidth="1"/>
    <col min="6" max="6" width="2.16015625" style="13" customWidth="1"/>
    <col min="7" max="7" width="4.16015625" style="16" customWidth="1"/>
    <col min="8" max="8" width="11.5" style="54" customWidth="1"/>
    <col min="9" max="9" width="33.33203125" style="29" customWidth="1"/>
    <col min="10" max="10" width="4.5" style="37" customWidth="1"/>
    <col min="11" max="11" width="33.33203125" style="29" customWidth="1"/>
    <col min="12" max="12" width="5.5" style="29" customWidth="1"/>
    <col min="13" max="13" width="0.4921875" style="18" hidden="1" customWidth="1"/>
    <col min="14" max="17" width="5.83203125" style="18" hidden="1" customWidth="1"/>
    <col min="18" max="18" width="5.83203125" style="29" hidden="1" customWidth="1"/>
    <col min="19" max="21" width="5.83203125" style="13" customWidth="1"/>
    <col min="22" max="23" width="10.83203125" style="13" customWidth="1"/>
    <col min="24" max="25" width="0" style="13" hidden="1" customWidth="1"/>
    <col min="26" max="16384" width="10.33203125" style="13" customWidth="1"/>
  </cols>
  <sheetData>
    <row r="1" spans="1:11" ht="27" customHeight="1">
      <c r="A1" s="57"/>
      <c r="H1" s="48"/>
      <c r="K1" s="47" t="s">
        <v>97</v>
      </c>
    </row>
    <row r="2" spans="1:26" s="12" customFormat="1" ht="15" customHeight="1" thickBot="1">
      <c r="A2" s="58" t="s">
        <v>98</v>
      </c>
      <c r="B2" s="19" t="s">
        <v>99</v>
      </c>
      <c r="C2" s="19"/>
      <c r="D2" s="19"/>
      <c r="E2" s="178"/>
      <c r="F2" s="5" t="s">
        <v>100</v>
      </c>
      <c r="G2" s="177"/>
      <c r="H2" s="11" t="s">
        <v>101</v>
      </c>
      <c r="I2" s="19" t="s">
        <v>102</v>
      </c>
      <c r="J2" s="36"/>
      <c r="K2" s="30" t="s">
        <v>103</v>
      </c>
      <c r="L2" s="19"/>
      <c r="M2" s="17"/>
      <c r="N2" s="17"/>
      <c r="O2" s="17"/>
      <c r="P2" s="17"/>
      <c r="Q2" s="17"/>
      <c r="R2" s="17"/>
      <c r="V2" s="5"/>
      <c r="W2" s="5"/>
      <c r="X2" s="5"/>
      <c r="Y2" s="5"/>
      <c r="Z2" s="5"/>
    </row>
    <row r="3" spans="1:26" ht="12" customHeight="1">
      <c r="A3" s="65" t="s">
        <v>104</v>
      </c>
      <c r="B3" s="64" t="s">
        <v>105</v>
      </c>
      <c r="C3" s="20"/>
      <c r="D3" s="20"/>
      <c r="E3" s="10"/>
      <c r="F3" s="7"/>
      <c r="G3" s="10"/>
      <c r="H3" s="49"/>
      <c r="I3" s="20"/>
      <c r="J3" s="38"/>
      <c r="K3" s="31"/>
      <c r="L3" s="24"/>
      <c r="M3" s="17" t="s">
        <v>106</v>
      </c>
      <c r="N3" s="17" t="s">
        <v>107</v>
      </c>
      <c r="O3" s="17" t="s">
        <v>108</v>
      </c>
      <c r="P3" s="17" t="s">
        <v>109</v>
      </c>
      <c r="Q3" s="17" t="s">
        <v>110</v>
      </c>
      <c r="V3" s="2"/>
      <c r="W3" s="2"/>
      <c r="X3" s="2"/>
      <c r="Y3" s="2"/>
      <c r="Z3" s="2"/>
    </row>
    <row r="4" spans="1:26" ht="12" customHeight="1">
      <c r="A4" s="62"/>
      <c r="B4" s="21" t="str">
        <f>LISTE_HOMMES!$K$3</f>
        <v>GALLENNE Stéphane 2A37</v>
      </c>
      <c r="C4" s="21" t="s">
        <v>111</v>
      </c>
      <c r="D4" s="21" t="str">
        <f>LISTE_HOMMES!$K$66</f>
        <v>  </v>
      </c>
      <c r="E4" s="176"/>
      <c r="F4" s="8" t="s">
        <v>111</v>
      </c>
      <c r="G4" s="4"/>
      <c r="H4" s="50"/>
      <c r="I4" s="22" t="str">
        <f aca="true" t="shared" si="0" ref="I4:I35">IF(TRIM(D4)="",B4,IF(TRIM(B4)="",D4,IF(AND(E4=0,G4=0),REPT("_",15),IF(E4=G4,REPT("? ",5),IF(N(E4)&gt;N(G4),B4,D4)))))</f>
        <v>GALLENNE Stéphane 2A37</v>
      </c>
      <c r="J4" s="39" t="str">
        <f>IF(AND(E4=0,G4=0),REPT("X",2),IF(E4=G4,REPT("X",2),IF(E4&gt;G4,"","")))</f>
        <v>XX</v>
      </c>
      <c r="K4" s="32">
        <f aca="true" t="shared" si="1" ref="K4:K35">IF(TRIM(D4)="","",IF(TRIM(B4)="","",IF(AND(E4=0,G4=0),REPT("_",15),IF(E4=G4,REPT("? ",5),IF(N(E4)&gt;N(G4),D4,B4)))))</f>
      </c>
      <c r="L4" s="24"/>
      <c r="M4" s="18">
        <f>VLOOKUP(I4,[0]!cla,2,TRUE)</f>
        <v>37</v>
      </c>
      <c r="N4" s="18">
        <f>VLOOKUP(I4,[0]!cla,3,TRUE)</f>
        <v>3</v>
      </c>
      <c r="O4" s="18" t="e">
        <f>VLOOKUP(K4,[0]!cla,2,TRUE)</f>
        <v>#VALUE!</v>
      </c>
      <c r="P4" s="18" t="e">
        <f>VLOOKUP(K4,[0]!cla,3,TRUE)</f>
        <v>#VALUE!</v>
      </c>
      <c r="Q4" s="18" t="b">
        <f>IF(OR(T(E4)="f",T(G4)="f"),TRUE,(ISERROR(P4)))</f>
        <v>1</v>
      </c>
      <c r="R4" s="29" t="e">
        <f>IF(VALUE(D4)&lt;VALUE(B4),"NON","")</f>
        <v>#VALUE!</v>
      </c>
      <c r="V4" s="2"/>
      <c r="W4" s="2"/>
      <c r="X4" s="2"/>
      <c r="Y4" s="2"/>
      <c r="Z4" s="2"/>
    </row>
    <row r="5" spans="1:26" ht="12" customHeight="1">
      <c r="A5" s="62"/>
      <c r="B5" s="21" t="str">
        <f>LISTE_HOMMES!$K$34</f>
        <v>VASLIN Guillaume 4C1564</v>
      </c>
      <c r="C5" s="21" t="s">
        <v>111</v>
      </c>
      <c r="D5" s="21" t="str">
        <f>LISTE_HOMMES!$K$35</f>
        <v>MARCHESSEAU Brice 4D1654</v>
      </c>
      <c r="E5" s="176">
        <v>0</v>
      </c>
      <c r="F5" s="8" t="s">
        <v>111</v>
      </c>
      <c r="G5" s="4">
        <v>3</v>
      </c>
      <c r="H5" s="50" t="s">
        <v>96</v>
      </c>
      <c r="I5" s="22" t="str">
        <f t="shared" si="0"/>
        <v>MARCHESSEAU Brice 4D1654</v>
      </c>
      <c r="J5" s="39">
        <f aca="true" t="shared" si="2" ref="J5:J35">IF(AND(E5=0,G5=0),REPT("X",2),IF(E5=G5,REPT("X",2),IF(E5&gt;G5,"","")))</f>
      </c>
      <c r="K5" s="32" t="str">
        <f t="shared" si="1"/>
        <v>VASLIN Guillaume 4C1564</v>
      </c>
      <c r="L5" s="24"/>
      <c r="M5" s="18">
        <f>VLOOKUP(I5,[0]!cla,2,TRUE)</f>
        <v>1654</v>
      </c>
      <c r="N5" s="18">
        <f>VLOOKUP(I5,[0]!cla,3,TRUE)</f>
        <v>14</v>
      </c>
      <c r="O5" s="18">
        <f>VLOOKUP(K5,[0]!cla,2,TRUE)</f>
        <v>1564</v>
      </c>
      <c r="P5" s="18">
        <f>VLOOKUP(K5,[0]!cla,3,TRUE)</f>
        <v>13</v>
      </c>
      <c r="Q5" s="18" t="b">
        <f>IF(OR(T(E5)="f",T(G5)="f"),TRUE,(ISERROR(P5)))</f>
        <v>0</v>
      </c>
      <c r="R5" s="29" t="e">
        <f aca="true" t="shared" si="3" ref="R5:R68">IF(VALUE(D5)&lt;VALUE(B5),"NON","")</f>
        <v>#VALUE!</v>
      </c>
      <c r="V5" s="2"/>
      <c r="W5" s="2"/>
      <c r="X5" s="2"/>
      <c r="Y5" s="2"/>
      <c r="Z5" s="2"/>
    </row>
    <row r="6" spans="1:26" ht="12" customHeight="1">
      <c r="A6" s="62"/>
      <c r="B6" s="21" t="str">
        <f>LISTE_HOMMES!$K$18</f>
        <v>GABORIEAU Christophe 3D809</v>
      </c>
      <c r="C6" s="21" t="s">
        <v>111</v>
      </c>
      <c r="D6" s="21" t="str">
        <f>LISTE_HOMMES!$K$51</f>
        <v>  </v>
      </c>
      <c r="E6" s="176"/>
      <c r="F6" s="8" t="s">
        <v>111</v>
      </c>
      <c r="G6" s="4"/>
      <c r="H6" s="50" t="s">
        <v>96</v>
      </c>
      <c r="I6" s="22" t="str">
        <f t="shared" si="0"/>
        <v>GABORIEAU Christophe 3D809</v>
      </c>
      <c r="J6" s="39" t="str">
        <f t="shared" si="2"/>
        <v>XX</v>
      </c>
      <c r="K6" s="32">
        <f t="shared" si="1"/>
      </c>
      <c r="L6" s="24"/>
      <c r="M6" s="18">
        <f>VLOOKUP(I6,[0]!cla,2,TRUE)</f>
        <v>809</v>
      </c>
      <c r="N6" s="18">
        <f>VLOOKUP(I6,[0]!cla,3,TRUE)</f>
        <v>10</v>
      </c>
      <c r="O6" s="18" t="e">
        <f>VLOOKUP(K6,[0]!cla,2,TRUE)</f>
        <v>#VALUE!</v>
      </c>
      <c r="P6" s="18" t="e">
        <f>VLOOKUP(K6,[0]!cla,3,TRUE)</f>
        <v>#VALUE!</v>
      </c>
      <c r="Q6" s="18" t="b">
        <f aca="true" t="shared" si="4" ref="Q6:Q35">IF(OR(T(E6)="f",T(G6)="f"),TRUE,(ISERROR(P6)))</f>
        <v>1</v>
      </c>
      <c r="R6" s="29" t="e">
        <f t="shared" si="3"/>
        <v>#VALUE!</v>
      </c>
      <c r="V6" s="2"/>
      <c r="W6" s="2"/>
      <c r="X6" s="2"/>
      <c r="Y6" s="2"/>
      <c r="Z6" s="2"/>
    </row>
    <row r="7" spans="1:26" ht="12" customHeight="1">
      <c r="A7" s="62"/>
      <c r="B7" s="21" t="str">
        <f>LISTE_HOMMES!$K$19</f>
        <v>AUDUC Florian 3D853</v>
      </c>
      <c r="C7" s="21" t="s">
        <v>111</v>
      </c>
      <c r="D7" s="21" t="str">
        <f>LISTE_HOMMES!$K$50</f>
        <v>GUERPILLON Bruno NC4100</v>
      </c>
      <c r="E7" s="176">
        <v>3</v>
      </c>
      <c r="F7" s="8" t="s">
        <v>111</v>
      </c>
      <c r="G7" s="4">
        <v>0</v>
      </c>
      <c r="H7" s="50" t="s">
        <v>96</v>
      </c>
      <c r="I7" s="22" t="str">
        <f t="shared" si="0"/>
        <v>AUDUC Florian 3D853</v>
      </c>
      <c r="J7" s="39">
        <f t="shared" si="2"/>
      </c>
      <c r="K7" s="32" t="str">
        <f t="shared" si="1"/>
        <v>GUERPILLON Bruno NC4100</v>
      </c>
      <c r="L7" s="24"/>
      <c r="M7" s="18">
        <f>VLOOKUP(I7,[0]!cla,2,TRUE)</f>
        <v>853</v>
      </c>
      <c r="N7" s="18">
        <f>VLOOKUP(I7,[0]!cla,3,TRUE)</f>
        <v>10</v>
      </c>
      <c r="O7" s="18">
        <f>VLOOKUP(K7,[0]!cla,2,TRUE)</f>
        <v>4100</v>
      </c>
      <c r="P7" s="18">
        <f>VLOOKUP(K7,[0]!cla,3,TRUE)</f>
        <v>18</v>
      </c>
      <c r="Q7" s="18" t="b">
        <f t="shared" si="4"/>
        <v>0</v>
      </c>
      <c r="R7" s="29" t="e">
        <f t="shared" si="3"/>
        <v>#VALUE!</v>
      </c>
      <c r="V7" s="2"/>
      <c r="W7" s="2"/>
      <c r="X7" s="2"/>
      <c r="Y7" s="2"/>
      <c r="Z7" s="2"/>
    </row>
    <row r="8" spans="1:26" ht="12" customHeight="1">
      <c r="A8" s="62"/>
      <c r="B8" s="21" t="str">
        <f>LISTE_HOMMES!$K$10</f>
        <v>BARANDIARAN Hervé 3A367</v>
      </c>
      <c r="C8" s="21" t="s">
        <v>111</v>
      </c>
      <c r="D8" s="21" t="str">
        <f>LISTE_HOMMES!$K$59</f>
        <v>  </v>
      </c>
      <c r="E8" s="176"/>
      <c r="F8" s="8" t="s">
        <v>111</v>
      </c>
      <c r="G8" s="4"/>
      <c r="H8" s="50" t="s">
        <v>96</v>
      </c>
      <c r="I8" s="22" t="str">
        <f t="shared" si="0"/>
        <v>BARANDIARAN Hervé 3A367</v>
      </c>
      <c r="J8" s="39" t="str">
        <f t="shared" si="2"/>
        <v>XX</v>
      </c>
      <c r="K8" s="32">
        <f t="shared" si="1"/>
      </c>
      <c r="L8" s="24"/>
      <c r="M8" s="18">
        <f>VLOOKUP(I8,[0]!cla,2,TRUE)</f>
        <v>367</v>
      </c>
      <c r="N8" s="18">
        <f>VLOOKUP(I8,[0]!cla,3,TRUE)</f>
        <v>7</v>
      </c>
      <c r="O8" s="18" t="e">
        <f>VLOOKUP(K8,[0]!cla,2,TRUE)</f>
        <v>#VALUE!</v>
      </c>
      <c r="P8" s="18" t="e">
        <f>VLOOKUP(K8,[0]!cla,3,TRUE)</f>
        <v>#VALUE!</v>
      </c>
      <c r="Q8" s="18" t="b">
        <f t="shared" si="4"/>
        <v>1</v>
      </c>
      <c r="R8" s="29" t="e">
        <f t="shared" si="3"/>
        <v>#VALUE!</v>
      </c>
      <c r="V8" s="2"/>
      <c r="W8" s="2"/>
      <c r="X8" s="2"/>
      <c r="Y8" s="2"/>
      <c r="Z8" s="2"/>
    </row>
    <row r="9" spans="1:26" ht="12" customHeight="1">
      <c r="A9" s="62"/>
      <c r="B9" s="21" t="str">
        <f>LISTE_HOMMES!$K$27</f>
        <v>VIAUD Maxime 4B1090</v>
      </c>
      <c r="C9" s="21" t="s">
        <v>111</v>
      </c>
      <c r="D9" s="21" t="str">
        <f>LISTE_HOMMES!$K$42</f>
        <v>BOUTET Christophe 5B2739</v>
      </c>
      <c r="E9" s="176">
        <v>3</v>
      </c>
      <c r="F9" s="8" t="s">
        <v>111</v>
      </c>
      <c r="G9" s="4">
        <v>0</v>
      </c>
      <c r="H9" s="50" t="s">
        <v>96</v>
      </c>
      <c r="I9" s="22" t="str">
        <f t="shared" si="0"/>
        <v>VIAUD Maxime 4B1090</v>
      </c>
      <c r="J9" s="39">
        <f t="shared" si="2"/>
      </c>
      <c r="K9" s="32" t="str">
        <f t="shared" si="1"/>
        <v>BOUTET Christophe 5B2739</v>
      </c>
      <c r="L9" s="24"/>
      <c r="M9" s="18">
        <f>VLOOKUP(I9,[0]!cla,2,TRUE)</f>
        <v>1090</v>
      </c>
      <c r="N9" s="18">
        <f>VLOOKUP(I9,[0]!cla,3,TRUE)</f>
        <v>12</v>
      </c>
      <c r="O9" s="18">
        <f>VLOOKUP(K9,[0]!cla,2,TRUE)</f>
        <v>2739</v>
      </c>
      <c r="P9" s="18">
        <f>VLOOKUP(K9,[0]!cla,3,TRUE)</f>
        <v>16</v>
      </c>
      <c r="Q9" s="18" t="b">
        <f t="shared" si="4"/>
        <v>0</v>
      </c>
      <c r="R9" s="29" t="e">
        <f t="shared" si="3"/>
        <v>#VALUE!</v>
      </c>
      <c r="V9" s="2"/>
      <c r="W9" s="2"/>
      <c r="X9" s="2"/>
      <c r="Y9" s="2"/>
      <c r="Z9" s="2"/>
    </row>
    <row r="10" spans="1:26" ht="12" customHeight="1">
      <c r="A10" s="62"/>
      <c r="B10" s="21" t="str">
        <f>LISTE_HOMMES!$K$11</f>
        <v>OLIVIER Nicolas 3B398</v>
      </c>
      <c r="C10" s="21" t="s">
        <v>111</v>
      </c>
      <c r="D10" s="21" t="str">
        <f>LISTE_HOMMES!$K$58</f>
        <v>  </v>
      </c>
      <c r="E10" s="176"/>
      <c r="F10" s="8" t="s">
        <v>111</v>
      </c>
      <c r="G10" s="4"/>
      <c r="H10" s="50" t="s">
        <v>96</v>
      </c>
      <c r="I10" s="22" t="str">
        <f t="shared" si="0"/>
        <v>OLIVIER Nicolas 3B398</v>
      </c>
      <c r="J10" s="39" t="str">
        <f t="shared" si="2"/>
        <v>XX</v>
      </c>
      <c r="K10" s="32">
        <f t="shared" si="1"/>
      </c>
      <c r="L10" s="24"/>
      <c r="M10" s="18">
        <f>VLOOKUP(I10,[0]!cla,2,TRUE)</f>
        <v>398</v>
      </c>
      <c r="N10" s="18">
        <f>VLOOKUP(I10,[0]!cla,3,TRUE)</f>
        <v>8</v>
      </c>
      <c r="O10" s="18" t="e">
        <f>VLOOKUP(K10,[0]!cla,2,TRUE)</f>
        <v>#VALUE!</v>
      </c>
      <c r="P10" s="18" t="e">
        <f>VLOOKUP(K10,[0]!cla,3,TRUE)</f>
        <v>#VALUE!</v>
      </c>
      <c r="Q10" s="18" t="b">
        <f t="shared" si="4"/>
        <v>1</v>
      </c>
      <c r="R10" s="29" t="e">
        <f t="shared" si="3"/>
        <v>#VALUE!</v>
      </c>
      <c r="V10" s="2"/>
      <c r="W10" s="2"/>
      <c r="X10" s="2"/>
      <c r="Y10" s="2"/>
      <c r="Z10" s="2"/>
    </row>
    <row r="11" spans="1:26" ht="12" customHeight="1">
      <c r="A11" s="62"/>
      <c r="B11" s="21" t="str">
        <f>LISTE_HOMMES!$K$26</f>
        <v>SCHRANTZ Jean Baptiste 4A1078</v>
      </c>
      <c r="C11" s="21" t="s">
        <v>111</v>
      </c>
      <c r="D11" s="21" t="str">
        <f>LISTE_HOMMES!$K$43</f>
        <v>LEOTIN Pierre NC4100</v>
      </c>
      <c r="E11" s="176">
        <v>3</v>
      </c>
      <c r="F11" s="8" t="s">
        <v>111</v>
      </c>
      <c r="G11" s="4">
        <v>0</v>
      </c>
      <c r="H11" s="50" t="s">
        <v>96</v>
      </c>
      <c r="I11" s="22" t="str">
        <f t="shared" si="0"/>
        <v>SCHRANTZ Jean Baptiste 4A1078</v>
      </c>
      <c r="J11" s="39">
        <f t="shared" si="2"/>
      </c>
      <c r="K11" s="32" t="str">
        <f t="shared" si="1"/>
        <v>LEOTIN Pierre NC4100</v>
      </c>
      <c r="L11" s="24"/>
      <c r="M11" s="18">
        <f>VLOOKUP(I11,[0]!cla,2,TRUE)</f>
        <v>1078</v>
      </c>
      <c r="N11" s="18">
        <f>VLOOKUP(I11,[0]!cla,3,TRUE)</f>
        <v>11</v>
      </c>
      <c r="O11" s="18">
        <f>VLOOKUP(K11,[0]!cla,2,TRUE)</f>
        <v>4100</v>
      </c>
      <c r="P11" s="18">
        <f>VLOOKUP(K11,[0]!cla,3,TRUE)</f>
        <v>18</v>
      </c>
      <c r="Q11" s="18" t="b">
        <f t="shared" si="4"/>
        <v>0</v>
      </c>
      <c r="R11" s="29" t="e">
        <f t="shared" si="3"/>
        <v>#VALUE!</v>
      </c>
      <c r="V11" s="2"/>
      <c r="W11" s="2"/>
      <c r="X11" s="2"/>
      <c r="Y11" s="2"/>
      <c r="Z11" s="2"/>
    </row>
    <row r="12" spans="1:26" ht="12" customHeight="1">
      <c r="A12" s="62"/>
      <c r="B12" s="21" t="str">
        <f>LISTE_HOMMES!$K$6</f>
        <v>COTELO Aurélien 2D190</v>
      </c>
      <c r="C12" s="21" t="s">
        <v>111</v>
      </c>
      <c r="D12" s="21" t="str">
        <f>LISTE_HOMMES!$K$63</f>
        <v>  </v>
      </c>
      <c r="E12" s="176"/>
      <c r="F12" s="8" t="s">
        <v>111</v>
      </c>
      <c r="G12" s="4"/>
      <c r="H12" s="50" t="s">
        <v>96</v>
      </c>
      <c r="I12" s="22" t="str">
        <f t="shared" si="0"/>
        <v>COTELO Aurélien 2D190</v>
      </c>
      <c r="J12" s="39" t="str">
        <f t="shared" si="2"/>
        <v>XX</v>
      </c>
      <c r="K12" s="32">
        <f t="shared" si="1"/>
      </c>
      <c r="L12" s="24"/>
      <c r="M12" s="18">
        <f>VLOOKUP(I12,[0]!cla,2,TRUE)</f>
        <v>190</v>
      </c>
      <c r="N12" s="18">
        <f>VLOOKUP(I12,[0]!cla,3,TRUE)</f>
        <v>6</v>
      </c>
      <c r="O12" s="18" t="e">
        <f>VLOOKUP(K12,[0]!cla,2,TRUE)</f>
        <v>#VALUE!</v>
      </c>
      <c r="P12" s="18" t="e">
        <f>VLOOKUP(K12,[0]!cla,3,TRUE)</f>
        <v>#VALUE!</v>
      </c>
      <c r="Q12" s="18" t="b">
        <f t="shared" si="4"/>
        <v>1</v>
      </c>
      <c r="R12" s="29" t="e">
        <f t="shared" si="3"/>
        <v>#VALUE!</v>
      </c>
      <c r="V12" s="2"/>
      <c r="W12" s="2"/>
      <c r="X12" s="2"/>
      <c r="Y12" s="2"/>
      <c r="Z12" s="2"/>
    </row>
    <row r="13" spans="1:26" ht="12" customHeight="1">
      <c r="A13" s="62"/>
      <c r="B13" s="21" t="str">
        <f>LISTE_HOMMES!$K$31</f>
        <v>SEGURA Julien 4B1283</v>
      </c>
      <c r="C13" s="21" t="s">
        <v>111</v>
      </c>
      <c r="D13" s="21" t="str">
        <f>LISTE_HOMMES!$K$38</f>
        <v>CREMOUX Laurent 4D1800</v>
      </c>
      <c r="E13" s="176">
        <v>3</v>
      </c>
      <c r="F13" s="8" t="s">
        <v>111</v>
      </c>
      <c r="G13" s="4">
        <v>0</v>
      </c>
      <c r="H13" s="50" t="s">
        <v>96</v>
      </c>
      <c r="I13" s="22" t="str">
        <f t="shared" si="0"/>
        <v>SEGURA Julien 4B1283</v>
      </c>
      <c r="J13" s="39">
        <f t="shared" si="2"/>
      </c>
      <c r="K13" s="32" t="str">
        <f t="shared" si="1"/>
        <v>CREMOUX Laurent 4D1800</v>
      </c>
      <c r="L13" s="24"/>
      <c r="M13" s="18">
        <f>VLOOKUP(I13,[0]!cla,2,TRUE)</f>
        <v>1283</v>
      </c>
      <c r="N13" s="18">
        <f>VLOOKUP(I13,[0]!cla,3,TRUE)</f>
        <v>12</v>
      </c>
      <c r="O13" s="18">
        <f>VLOOKUP(K13,[0]!cla,2,TRUE)</f>
        <v>1800</v>
      </c>
      <c r="P13" s="18">
        <f>VLOOKUP(K13,[0]!cla,3,TRUE)</f>
        <v>14</v>
      </c>
      <c r="Q13" s="18" t="b">
        <f t="shared" si="4"/>
        <v>0</v>
      </c>
      <c r="R13" s="29" t="e">
        <f t="shared" si="3"/>
        <v>#VALUE!</v>
      </c>
      <c r="V13" s="2"/>
      <c r="W13" s="2"/>
      <c r="X13" s="2"/>
      <c r="Y13" s="2"/>
      <c r="Z13" s="2"/>
    </row>
    <row r="14" spans="1:26" ht="12" customHeight="1">
      <c r="A14" s="62"/>
      <c r="B14" s="21" t="str">
        <f>LISTE_HOMMES!$K$15</f>
        <v>OUTTERS Stanislas 3C612</v>
      </c>
      <c r="C14" s="21" t="s">
        <v>111</v>
      </c>
      <c r="D14" s="21" t="str">
        <f>LISTE_HOMMES!$K$54</f>
        <v>  </v>
      </c>
      <c r="E14" s="176"/>
      <c r="F14" s="8" t="s">
        <v>111</v>
      </c>
      <c r="G14" s="4"/>
      <c r="H14" s="50" t="s">
        <v>96</v>
      </c>
      <c r="I14" s="22" t="str">
        <f t="shared" si="0"/>
        <v>OUTTERS Stanislas 3C612</v>
      </c>
      <c r="J14" s="39" t="str">
        <f t="shared" si="2"/>
        <v>XX</v>
      </c>
      <c r="K14" s="32">
        <f t="shared" si="1"/>
      </c>
      <c r="L14" s="24"/>
      <c r="M14" s="18">
        <f>VLOOKUP(I14,[0]!cla,2,TRUE)</f>
        <v>612</v>
      </c>
      <c r="N14" s="18">
        <f>VLOOKUP(I14,[0]!cla,3,TRUE)</f>
        <v>9</v>
      </c>
      <c r="O14" s="18" t="e">
        <f>VLOOKUP(K14,[0]!cla,2,TRUE)</f>
        <v>#VALUE!</v>
      </c>
      <c r="P14" s="18" t="e">
        <f>VLOOKUP(K14,[0]!cla,3,TRUE)</f>
        <v>#VALUE!</v>
      </c>
      <c r="Q14" s="18" t="b">
        <f t="shared" si="4"/>
        <v>1</v>
      </c>
      <c r="R14" s="29" t="e">
        <f t="shared" si="3"/>
        <v>#VALUE!</v>
      </c>
      <c r="V14" s="2"/>
      <c r="W14" s="2"/>
      <c r="X14" s="2"/>
      <c r="Y14" s="2"/>
      <c r="Z14" s="2"/>
    </row>
    <row r="15" spans="1:26" ht="12" customHeight="1">
      <c r="A15" s="62"/>
      <c r="B15" s="21" t="str">
        <f>LISTE_HOMMES!$K$22</f>
        <v>LESCOMBES Jèrôme 4A901</v>
      </c>
      <c r="C15" s="21" t="s">
        <v>111</v>
      </c>
      <c r="D15" s="21" t="str">
        <f>LISTE_HOMMES!$K$47</f>
        <v>SARRADE LOUCHEUR Arthur NC4100</v>
      </c>
      <c r="E15" s="176">
        <v>3</v>
      </c>
      <c r="F15" s="8" t="s">
        <v>111</v>
      </c>
      <c r="G15" s="4">
        <v>0</v>
      </c>
      <c r="H15" s="50" t="s">
        <v>96</v>
      </c>
      <c r="I15" s="22" t="str">
        <f t="shared" si="0"/>
        <v>LESCOMBES Jèrôme 4A901</v>
      </c>
      <c r="J15" s="39">
        <f t="shared" si="2"/>
      </c>
      <c r="K15" s="32" t="str">
        <f t="shared" si="1"/>
        <v>SARRADE LOUCHEUR Arthur NC4100</v>
      </c>
      <c r="L15" s="24"/>
      <c r="M15" s="18">
        <f>VLOOKUP(I15,[0]!cla,2,TRUE)</f>
        <v>901</v>
      </c>
      <c r="N15" s="18">
        <f>VLOOKUP(I15,[0]!cla,3,TRUE)</f>
        <v>11</v>
      </c>
      <c r="O15" s="18">
        <f>VLOOKUP(K15,[0]!cla,2,TRUE)</f>
        <v>4100</v>
      </c>
      <c r="P15" s="18">
        <f>VLOOKUP(K15,[0]!cla,3,TRUE)</f>
        <v>18</v>
      </c>
      <c r="Q15" s="18" t="b">
        <f t="shared" si="4"/>
        <v>0</v>
      </c>
      <c r="R15" s="29" t="e">
        <f t="shared" si="3"/>
        <v>#VALUE!</v>
      </c>
      <c r="V15" s="2"/>
      <c r="W15" s="2"/>
      <c r="X15" s="2"/>
      <c r="Y15" s="2"/>
      <c r="Z15" s="2"/>
    </row>
    <row r="16" spans="1:26" ht="12" customHeight="1">
      <c r="A16" s="62"/>
      <c r="B16" s="21" t="str">
        <f>LISTE_HOMMES!$K$7</f>
        <v>GRAMOND Julien 2D192</v>
      </c>
      <c r="C16" s="21" t="s">
        <v>111</v>
      </c>
      <c r="D16" s="21" t="str">
        <f>LISTE_HOMMES!$K$62</f>
        <v>  </v>
      </c>
      <c r="E16" s="176"/>
      <c r="F16" s="8" t="s">
        <v>111</v>
      </c>
      <c r="G16" s="4"/>
      <c r="H16" s="50" t="s">
        <v>96</v>
      </c>
      <c r="I16" s="22" t="str">
        <f t="shared" si="0"/>
        <v>GRAMOND Julien 2D192</v>
      </c>
      <c r="J16" s="39" t="str">
        <f t="shared" si="2"/>
        <v>XX</v>
      </c>
      <c r="K16" s="32">
        <f t="shared" si="1"/>
      </c>
      <c r="L16" s="24"/>
      <c r="M16" s="18">
        <f>VLOOKUP(I16,[0]!cla,2,TRUE)</f>
        <v>192</v>
      </c>
      <c r="N16" s="18">
        <f>VLOOKUP(I16,[0]!cla,3,TRUE)</f>
        <v>6</v>
      </c>
      <c r="O16" s="18" t="e">
        <f>VLOOKUP(K16,[0]!cla,2,TRUE)</f>
        <v>#VALUE!</v>
      </c>
      <c r="P16" s="18" t="e">
        <f>VLOOKUP(K16,[0]!cla,3,TRUE)</f>
        <v>#VALUE!</v>
      </c>
      <c r="Q16" s="18" t="b">
        <f t="shared" si="4"/>
        <v>1</v>
      </c>
      <c r="R16" s="29" t="e">
        <f t="shared" si="3"/>
        <v>#VALUE!</v>
      </c>
      <c r="V16" s="2"/>
      <c r="W16" s="2"/>
      <c r="X16" s="2"/>
      <c r="Y16" s="2"/>
      <c r="Z16" s="2"/>
    </row>
    <row r="17" spans="1:26" ht="12" customHeight="1">
      <c r="A17" s="62"/>
      <c r="B17" s="21" t="str">
        <f>LISTE_HOMMES!$K$30</f>
        <v>GUILLOU Hervé 4B1236</v>
      </c>
      <c r="C17" s="21" t="s">
        <v>111</v>
      </c>
      <c r="D17" s="21" t="str">
        <f>LISTE_HOMMES!$K$39</f>
        <v>CAMP Mickaël 4D1842</v>
      </c>
      <c r="E17" s="176">
        <v>3</v>
      </c>
      <c r="F17" s="8" t="s">
        <v>111</v>
      </c>
      <c r="G17" s="4">
        <v>0</v>
      </c>
      <c r="H17" s="50" t="s">
        <v>96</v>
      </c>
      <c r="I17" s="22" t="str">
        <f t="shared" si="0"/>
        <v>GUILLOU Hervé 4B1236</v>
      </c>
      <c r="J17" s="39">
        <f t="shared" si="2"/>
      </c>
      <c r="K17" s="32" t="str">
        <f t="shared" si="1"/>
        <v>CAMP Mickaël 4D1842</v>
      </c>
      <c r="L17" s="24"/>
      <c r="M17" s="18">
        <f>VLOOKUP(I17,[0]!cla,2,TRUE)</f>
        <v>1236</v>
      </c>
      <c r="N17" s="18">
        <f>VLOOKUP(I17,[0]!cla,3,TRUE)</f>
        <v>12</v>
      </c>
      <c r="O17" s="18">
        <f>VLOOKUP(K17,[0]!cla,2,TRUE)</f>
        <v>1842</v>
      </c>
      <c r="P17" s="18">
        <f>VLOOKUP(K17,[0]!cla,3,TRUE)</f>
        <v>14</v>
      </c>
      <c r="Q17" s="18" t="b">
        <f t="shared" si="4"/>
        <v>0</v>
      </c>
      <c r="R17" s="29" t="e">
        <f t="shared" si="3"/>
        <v>#VALUE!</v>
      </c>
      <c r="V17" s="2"/>
      <c r="W17" s="2"/>
      <c r="X17" s="2"/>
      <c r="Y17" s="2"/>
      <c r="Z17" s="2"/>
    </row>
    <row r="18" spans="1:26" ht="12" customHeight="1">
      <c r="A18" s="62"/>
      <c r="B18" s="21" t="str">
        <f>LISTE_HOMMES!$K$14</f>
        <v>GUILBAUD Bruno 3C607</v>
      </c>
      <c r="C18" s="21" t="s">
        <v>111</v>
      </c>
      <c r="D18" s="21" t="str">
        <f>LISTE_HOMMES!$K$55</f>
        <v>  </v>
      </c>
      <c r="E18" s="176"/>
      <c r="F18" s="8" t="s">
        <v>111</v>
      </c>
      <c r="G18" s="4"/>
      <c r="H18" s="50" t="s">
        <v>96</v>
      </c>
      <c r="I18" s="22" t="str">
        <f t="shared" si="0"/>
        <v>GUILBAUD Bruno 3C607</v>
      </c>
      <c r="J18" s="39" t="str">
        <f t="shared" si="2"/>
        <v>XX</v>
      </c>
      <c r="K18" s="32">
        <f t="shared" si="1"/>
      </c>
      <c r="L18" s="24"/>
      <c r="M18" s="18">
        <f>VLOOKUP(I18,[0]!cla,2,TRUE)</f>
        <v>607</v>
      </c>
      <c r="N18" s="18">
        <f>VLOOKUP(I18,[0]!cla,3,TRUE)</f>
        <v>9</v>
      </c>
      <c r="O18" s="18" t="e">
        <f>VLOOKUP(K18,[0]!cla,2,TRUE)</f>
        <v>#VALUE!</v>
      </c>
      <c r="P18" s="18" t="e">
        <f>VLOOKUP(K18,[0]!cla,3,TRUE)</f>
        <v>#VALUE!</v>
      </c>
      <c r="Q18" s="18" t="b">
        <f t="shared" si="4"/>
        <v>1</v>
      </c>
      <c r="R18" s="29" t="e">
        <f t="shared" si="3"/>
        <v>#VALUE!</v>
      </c>
      <c r="V18" s="2"/>
      <c r="W18" s="2"/>
      <c r="X18" s="2"/>
      <c r="Y18" s="2"/>
      <c r="Z18" s="2"/>
    </row>
    <row r="19" spans="1:26" ht="12" customHeight="1">
      <c r="A19" s="78"/>
      <c r="B19" s="79" t="str">
        <f>LISTE_HOMMES!$K$23</f>
        <v>ARDOUIN Philippe 4A928</v>
      </c>
      <c r="C19" s="79" t="s">
        <v>111</v>
      </c>
      <c r="D19" s="79" t="str">
        <f>LISTE_HOMMES!$K$46</f>
        <v>CARRE Romain NC4100</v>
      </c>
      <c r="E19" s="176">
        <v>3</v>
      </c>
      <c r="F19" s="8" t="s">
        <v>111</v>
      </c>
      <c r="G19" s="4">
        <v>0</v>
      </c>
      <c r="H19" s="50" t="s">
        <v>96</v>
      </c>
      <c r="I19" s="22" t="str">
        <f t="shared" si="0"/>
        <v>ARDOUIN Philippe 4A928</v>
      </c>
      <c r="J19" s="39">
        <f t="shared" si="2"/>
      </c>
      <c r="K19" s="32" t="str">
        <f t="shared" si="1"/>
        <v>CARRE Romain NC4100</v>
      </c>
      <c r="L19" s="24"/>
      <c r="M19" s="18">
        <f>VLOOKUP(I19,[0]!cla,2,TRUE)</f>
        <v>928</v>
      </c>
      <c r="N19" s="18">
        <f>VLOOKUP(I19,[0]!cla,3,TRUE)</f>
        <v>11</v>
      </c>
      <c r="O19" s="18">
        <f>VLOOKUP(K19,[0]!cla,2,TRUE)</f>
        <v>4100</v>
      </c>
      <c r="P19" s="18">
        <f>VLOOKUP(K19,[0]!cla,3,TRUE)</f>
        <v>18</v>
      </c>
      <c r="Q19" s="18" t="b">
        <f t="shared" si="4"/>
        <v>0</v>
      </c>
      <c r="R19" s="29" t="e">
        <f t="shared" si="3"/>
        <v>#VALUE!</v>
      </c>
      <c r="V19" s="2"/>
      <c r="W19" s="2"/>
      <c r="X19" s="2"/>
      <c r="Y19" s="2"/>
      <c r="Z19" s="2"/>
    </row>
    <row r="20" spans="1:26" ht="12" customHeight="1">
      <c r="A20" s="62"/>
      <c r="B20" s="21" t="str">
        <f>LISTE_HOMMES!$K$24</f>
        <v>SINTES Laurent 4A983</v>
      </c>
      <c r="C20" s="21" t="s">
        <v>111</v>
      </c>
      <c r="D20" s="21" t="str">
        <f>LISTE_HOMMES!$K$45</f>
        <v>COUTURIER Romain NC4100</v>
      </c>
      <c r="E20" s="176">
        <v>3</v>
      </c>
      <c r="F20" s="8" t="s">
        <v>111</v>
      </c>
      <c r="G20" s="4">
        <v>0</v>
      </c>
      <c r="H20" s="50" t="s">
        <v>96</v>
      </c>
      <c r="I20" s="22" t="str">
        <f t="shared" si="0"/>
        <v>SINTES Laurent 4A983</v>
      </c>
      <c r="J20" s="39">
        <f t="shared" si="2"/>
      </c>
      <c r="K20" s="32" t="str">
        <f t="shared" si="1"/>
        <v>COUTURIER Romain NC4100</v>
      </c>
      <c r="L20" s="24"/>
      <c r="M20" s="18">
        <f>VLOOKUP(I20,[0]!cla,2,TRUE)</f>
        <v>983</v>
      </c>
      <c r="N20" s="18">
        <f>VLOOKUP(I20,[0]!cla,3,TRUE)</f>
        <v>11</v>
      </c>
      <c r="O20" s="18">
        <f>VLOOKUP(K20,[0]!cla,2,TRUE)</f>
        <v>4100</v>
      </c>
      <c r="P20" s="18">
        <f>VLOOKUP(K20,[0]!cla,3,TRUE)</f>
        <v>18</v>
      </c>
      <c r="Q20" s="18" t="b">
        <f t="shared" si="4"/>
        <v>0</v>
      </c>
      <c r="R20" s="29" t="e">
        <f t="shared" si="3"/>
        <v>#VALUE!</v>
      </c>
      <c r="V20" s="2"/>
      <c r="W20" s="2"/>
      <c r="X20" s="2"/>
      <c r="Y20" s="2"/>
      <c r="Z20" s="2"/>
    </row>
    <row r="21" spans="1:26" ht="12" customHeight="1">
      <c r="A21" s="62"/>
      <c r="B21" s="21" t="str">
        <f>LISTE_HOMMES!$K$13</f>
        <v>LARDJANE Naël 3C576</v>
      </c>
      <c r="C21" s="21" t="s">
        <v>111</v>
      </c>
      <c r="D21" s="21" t="str">
        <f>LISTE_HOMMES!$K$56</f>
        <v>  </v>
      </c>
      <c r="E21" s="176"/>
      <c r="F21" s="8" t="s">
        <v>111</v>
      </c>
      <c r="G21" s="4"/>
      <c r="H21" s="50" t="s">
        <v>96</v>
      </c>
      <c r="I21" s="22" t="str">
        <f t="shared" si="0"/>
        <v>LARDJANE Naël 3C576</v>
      </c>
      <c r="J21" s="39" t="str">
        <f t="shared" si="2"/>
        <v>XX</v>
      </c>
      <c r="K21" s="32">
        <f t="shared" si="1"/>
      </c>
      <c r="L21" s="24"/>
      <c r="M21" s="18">
        <f>VLOOKUP(I21,[0]!cla,2,TRUE)</f>
        <v>576</v>
      </c>
      <c r="N21" s="18">
        <f>VLOOKUP(I21,[0]!cla,3,TRUE)</f>
        <v>9</v>
      </c>
      <c r="O21" s="18" t="e">
        <f>VLOOKUP(K21,[0]!cla,2,TRUE)</f>
        <v>#VALUE!</v>
      </c>
      <c r="P21" s="18" t="e">
        <f>VLOOKUP(K21,[0]!cla,3,TRUE)</f>
        <v>#VALUE!</v>
      </c>
      <c r="Q21" s="18" t="b">
        <f t="shared" si="4"/>
        <v>1</v>
      </c>
      <c r="R21" s="29" t="e">
        <f t="shared" si="3"/>
        <v>#VALUE!</v>
      </c>
      <c r="V21" s="2"/>
      <c r="W21" s="2"/>
      <c r="X21" s="2"/>
      <c r="Y21" s="2"/>
      <c r="Z21" s="2"/>
    </row>
    <row r="22" spans="1:26" ht="12" customHeight="1">
      <c r="A22" s="62"/>
      <c r="B22" s="21" t="str">
        <f>LISTE_HOMMES!$K$29</f>
        <v>KOBS Jonathan 4B1177</v>
      </c>
      <c r="C22" s="21" t="s">
        <v>111</v>
      </c>
      <c r="D22" s="21" t="str">
        <f>LISTE_HOMMES!$K$40</f>
        <v>POUTAYS Richard 4D1907</v>
      </c>
      <c r="E22" s="176">
        <v>3</v>
      </c>
      <c r="F22" s="8" t="s">
        <v>111</v>
      </c>
      <c r="G22" s="4">
        <v>0</v>
      </c>
      <c r="H22" s="50" t="s">
        <v>96</v>
      </c>
      <c r="I22" s="22" t="str">
        <f t="shared" si="0"/>
        <v>KOBS Jonathan 4B1177</v>
      </c>
      <c r="J22" s="39">
        <f t="shared" si="2"/>
      </c>
      <c r="K22" s="32" t="str">
        <f t="shared" si="1"/>
        <v>POUTAYS Richard 4D1907</v>
      </c>
      <c r="L22" s="24"/>
      <c r="M22" s="18">
        <f>VLOOKUP(I22,[0]!cla,2,TRUE)</f>
        <v>1177</v>
      </c>
      <c r="N22" s="18">
        <f>VLOOKUP(I22,[0]!cla,3,TRUE)</f>
        <v>12</v>
      </c>
      <c r="O22" s="18">
        <f>VLOOKUP(K22,[0]!cla,2,TRUE)</f>
        <v>1907</v>
      </c>
      <c r="P22" s="18">
        <f>VLOOKUP(K22,[0]!cla,3,TRUE)</f>
        <v>14</v>
      </c>
      <c r="Q22" s="18" t="b">
        <f t="shared" si="4"/>
        <v>0</v>
      </c>
      <c r="R22" s="29" t="e">
        <f t="shared" si="3"/>
        <v>#VALUE!</v>
      </c>
      <c r="V22" s="2"/>
      <c r="W22" s="2"/>
      <c r="X22" s="2"/>
      <c r="Y22" s="2"/>
      <c r="Z22" s="2"/>
    </row>
    <row r="23" spans="1:26" ht="12" customHeight="1">
      <c r="A23" s="62"/>
      <c r="B23" s="21" t="str">
        <f>LISTE_HOMMES!$K$8</f>
        <v>GARCIA Richard 2D254</v>
      </c>
      <c r="C23" s="21" t="s">
        <v>111</v>
      </c>
      <c r="D23" s="21" t="str">
        <f>LISTE_HOMMES!$K$61</f>
        <v>  </v>
      </c>
      <c r="E23" s="176"/>
      <c r="F23" s="8" t="s">
        <v>111</v>
      </c>
      <c r="G23" s="4"/>
      <c r="H23" s="50" t="s">
        <v>96</v>
      </c>
      <c r="I23" s="22" t="str">
        <f t="shared" si="0"/>
        <v>GARCIA Richard 2D254</v>
      </c>
      <c r="J23" s="39" t="str">
        <f t="shared" si="2"/>
        <v>XX</v>
      </c>
      <c r="K23" s="32">
        <f t="shared" si="1"/>
      </c>
      <c r="L23" s="24"/>
      <c r="M23" s="18">
        <f>VLOOKUP(I23,[0]!cla,2,TRUE)</f>
        <v>254</v>
      </c>
      <c r="N23" s="18">
        <f>VLOOKUP(I23,[0]!cla,3,TRUE)</f>
        <v>6</v>
      </c>
      <c r="O23" s="18" t="e">
        <f>VLOOKUP(K23,[0]!cla,2,TRUE)</f>
        <v>#VALUE!</v>
      </c>
      <c r="P23" s="18" t="e">
        <f>VLOOKUP(K23,[0]!cla,3,TRUE)</f>
        <v>#VALUE!</v>
      </c>
      <c r="Q23" s="18" t="b">
        <f t="shared" si="4"/>
        <v>1</v>
      </c>
      <c r="R23" s="29" t="e">
        <f t="shared" si="3"/>
        <v>#VALUE!</v>
      </c>
      <c r="V23" s="2"/>
      <c r="W23" s="2"/>
      <c r="X23" s="2"/>
      <c r="Y23" s="2"/>
      <c r="Z23" s="2"/>
    </row>
    <row r="24" spans="1:26" ht="12" customHeight="1">
      <c r="A24" s="62"/>
      <c r="B24" s="21" t="str">
        <f>LISTE_HOMMES!$K$21</f>
        <v>BOUDY Mathieu 4A899</v>
      </c>
      <c r="C24" s="21" t="s">
        <v>111</v>
      </c>
      <c r="D24" s="21" t="str">
        <f>LISTE_HOMMES!$K$48</f>
        <v>KINDTS Wilfrid NC4100</v>
      </c>
      <c r="E24" s="176">
        <v>3</v>
      </c>
      <c r="F24" s="8" t="s">
        <v>111</v>
      </c>
      <c r="G24" s="4">
        <v>0</v>
      </c>
      <c r="H24" s="50" t="s">
        <v>96</v>
      </c>
      <c r="I24" s="22" t="str">
        <f t="shared" si="0"/>
        <v>BOUDY Mathieu 4A899</v>
      </c>
      <c r="J24" s="39">
        <f t="shared" si="2"/>
      </c>
      <c r="K24" s="32" t="str">
        <f t="shared" si="1"/>
        <v>KINDTS Wilfrid NC4100</v>
      </c>
      <c r="L24" s="24"/>
      <c r="M24" s="18">
        <f>VLOOKUP(I24,[0]!cla,2,TRUE)</f>
        <v>899</v>
      </c>
      <c r="N24" s="18">
        <f>VLOOKUP(I24,[0]!cla,3,TRUE)</f>
        <v>11</v>
      </c>
      <c r="O24" s="18">
        <f>VLOOKUP(K24,[0]!cla,2,TRUE)</f>
        <v>4100</v>
      </c>
      <c r="P24" s="18">
        <f>VLOOKUP(K24,[0]!cla,3,TRUE)</f>
        <v>18</v>
      </c>
      <c r="Q24" s="18" t="b">
        <f t="shared" si="4"/>
        <v>0</v>
      </c>
      <c r="R24" s="29" t="e">
        <f t="shared" si="3"/>
        <v>#VALUE!</v>
      </c>
      <c r="V24" s="2"/>
      <c r="W24" s="2"/>
      <c r="X24" s="2"/>
      <c r="Y24" s="2"/>
      <c r="Z24" s="2"/>
    </row>
    <row r="25" spans="1:26" ht="12" customHeight="1">
      <c r="A25" s="62"/>
      <c r="B25" s="21" t="str">
        <f>LISTE_HOMMES!$K$16</f>
        <v>HERAUD Antoine 3D687</v>
      </c>
      <c r="C25" s="21" t="s">
        <v>111</v>
      </c>
      <c r="D25" s="21" t="str">
        <f>LISTE_HOMMES!$K$53</f>
        <v>  </v>
      </c>
      <c r="E25" s="176"/>
      <c r="F25" s="8" t="s">
        <v>111</v>
      </c>
      <c r="G25" s="4"/>
      <c r="H25" s="50" t="s">
        <v>96</v>
      </c>
      <c r="I25" s="22" t="str">
        <f t="shared" si="0"/>
        <v>HERAUD Antoine 3D687</v>
      </c>
      <c r="J25" s="39" t="str">
        <f t="shared" si="2"/>
        <v>XX</v>
      </c>
      <c r="K25" s="32">
        <f t="shared" si="1"/>
      </c>
      <c r="L25" s="24"/>
      <c r="M25" s="18">
        <f>VLOOKUP(I25,[0]!cla,2,TRUE)</f>
        <v>687</v>
      </c>
      <c r="N25" s="18">
        <f>VLOOKUP(I25,[0]!cla,3,TRUE)</f>
        <v>10</v>
      </c>
      <c r="O25" s="18" t="e">
        <f>VLOOKUP(K25,[0]!cla,2,TRUE)</f>
        <v>#VALUE!</v>
      </c>
      <c r="P25" s="18" t="e">
        <f>VLOOKUP(K25,[0]!cla,3,TRUE)</f>
        <v>#VALUE!</v>
      </c>
      <c r="Q25" s="18" t="b">
        <f t="shared" si="4"/>
        <v>1</v>
      </c>
      <c r="R25" s="29" t="e">
        <f t="shared" si="3"/>
        <v>#VALUE!</v>
      </c>
      <c r="V25" s="2"/>
      <c r="W25" s="2"/>
      <c r="X25" s="2"/>
      <c r="Y25" s="2"/>
      <c r="Z25" s="2"/>
    </row>
    <row r="26" spans="1:26" ht="12" customHeight="1">
      <c r="A26" s="62"/>
      <c r="B26" s="21" t="str">
        <f>LISTE_HOMMES!$K$32</f>
        <v>POSSARD Yves 4C1420</v>
      </c>
      <c r="C26" s="21" t="s">
        <v>111</v>
      </c>
      <c r="D26" s="21" t="str">
        <f>LISTE_HOMMES!$K$37</f>
        <v>MEDAN Philippe 4D1783</v>
      </c>
      <c r="E26" s="176">
        <v>0</v>
      </c>
      <c r="F26" s="8" t="s">
        <v>111</v>
      </c>
      <c r="G26" s="4">
        <v>3</v>
      </c>
      <c r="H26" s="50" t="s">
        <v>96</v>
      </c>
      <c r="I26" s="22" t="str">
        <f t="shared" si="0"/>
        <v>MEDAN Philippe 4D1783</v>
      </c>
      <c r="J26" s="39">
        <f t="shared" si="2"/>
      </c>
      <c r="K26" s="32" t="str">
        <f t="shared" si="1"/>
        <v>POSSARD Yves 4C1420</v>
      </c>
      <c r="L26" s="24"/>
      <c r="M26" s="18">
        <f>VLOOKUP(I26,[0]!cla,2,TRUE)</f>
        <v>1783</v>
      </c>
      <c r="N26" s="18">
        <f>VLOOKUP(I26,[0]!cla,3,TRUE)</f>
        <v>14</v>
      </c>
      <c r="O26" s="18">
        <f>VLOOKUP(K26,[0]!cla,2,TRUE)</f>
        <v>1420</v>
      </c>
      <c r="P26" s="18">
        <f>VLOOKUP(K26,[0]!cla,3,TRUE)</f>
        <v>13</v>
      </c>
      <c r="Q26" s="18" t="b">
        <f t="shared" si="4"/>
        <v>0</v>
      </c>
      <c r="R26" s="29" t="e">
        <f t="shared" si="3"/>
        <v>#VALUE!</v>
      </c>
      <c r="V26" s="2"/>
      <c r="W26" s="2"/>
      <c r="X26" s="2"/>
      <c r="Y26" s="2"/>
      <c r="Z26" s="2"/>
    </row>
    <row r="27" spans="1:26" ht="12" customHeight="1">
      <c r="A27" s="62"/>
      <c r="B27" s="21" t="str">
        <f>LISTE_HOMMES!$K$5</f>
        <v>GRIGNET Fabien 2B77</v>
      </c>
      <c r="C27" s="21" t="s">
        <v>111</v>
      </c>
      <c r="D27" s="21" t="str">
        <f>LISTE_HOMMES!$K$64</f>
        <v>  </v>
      </c>
      <c r="E27" s="176"/>
      <c r="F27" s="8" t="s">
        <v>111</v>
      </c>
      <c r="G27" s="4"/>
      <c r="H27" s="50" t="s">
        <v>96</v>
      </c>
      <c r="I27" s="22" t="str">
        <f t="shared" si="0"/>
        <v>GRIGNET Fabien 2B77</v>
      </c>
      <c r="J27" s="39" t="str">
        <f t="shared" si="2"/>
        <v>XX</v>
      </c>
      <c r="K27" s="32">
        <f t="shared" si="1"/>
      </c>
      <c r="L27" s="24"/>
      <c r="M27" s="18">
        <f>VLOOKUP(I27,[0]!cla,2,TRUE)</f>
        <v>77</v>
      </c>
      <c r="N27" s="18">
        <f>VLOOKUP(I27,[0]!cla,3,TRUE)</f>
        <v>4</v>
      </c>
      <c r="O27" s="18" t="e">
        <f>VLOOKUP(K27,[0]!cla,2,TRUE)</f>
        <v>#VALUE!</v>
      </c>
      <c r="P27" s="18" t="e">
        <f>VLOOKUP(K27,[0]!cla,3,TRUE)</f>
        <v>#VALUE!</v>
      </c>
      <c r="Q27" s="18" t="b">
        <f t="shared" si="4"/>
        <v>1</v>
      </c>
      <c r="R27" s="29" t="e">
        <f t="shared" si="3"/>
        <v>#VALUE!</v>
      </c>
      <c r="V27" s="2"/>
      <c r="W27" s="2"/>
      <c r="X27" s="2"/>
      <c r="Y27" s="2"/>
      <c r="Z27" s="2"/>
    </row>
    <row r="28" spans="1:26" ht="12" customHeight="1">
      <c r="A28" s="62"/>
      <c r="B28" s="21" t="str">
        <f>LISTE_HOMMES!$K$25</f>
        <v>RAMOND Thierry 4A1075</v>
      </c>
      <c r="C28" s="21" t="s">
        <v>111</v>
      </c>
      <c r="D28" s="21" t="str">
        <f>LISTE_HOMMES!$K$44</f>
        <v>DACHARRY Didier NC4100</v>
      </c>
      <c r="E28" s="176">
        <v>3</v>
      </c>
      <c r="F28" s="8" t="s">
        <v>111</v>
      </c>
      <c r="G28" s="4">
        <v>0</v>
      </c>
      <c r="H28" s="50" t="s">
        <v>96</v>
      </c>
      <c r="I28" s="22" t="str">
        <f t="shared" si="0"/>
        <v>RAMOND Thierry 4A1075</v>
      </c>
      <c r="J28" s="39">
        <f t="shared" si="2"/>
      </c>
      <c r="K28" s="32" t="str">
        <f t="shared" si="1"/>
        <v>DACHARRY Didier NC4100</v>
      </c>
      <c r="L28" s="24"/>
      <c r="M28" s="18">
        <f>VLOOKUP(I28,[0]!cla,2,TRUE)</f>
        <v>1075</v>
      </c>
      <c r="N28" s="18">
        <f>VLOOKUP(I28,[0]!cla,3,TRUE)</f>
        <v>11</v>
      </c>
      <c r="O28" s="18">
        <f>VLOOKUP(K28,[0]!cla,2,TRUE)</f>
        <v>4100</v>
      </c>
      <c r="P28" s="18">
        <f>VLOOKUP(K28,[0]!cla,3,TRUE)</f>
        <v>18</v>
      </c>
      <c r="Q28" s="18" t="b">
        <f t="shared" si="4"/>
        <v>0</v>
      </c>
      <c r="R28" s="29" t="e">
        <f t="shared" si="3"/>
        <v>#VALUE!</v>
      </c>
      <c r="V28" s="2"/>
      <c r="W28" s="2"/>
      <c r="X28" s="2"/>
      <c r="Y28" s="2"/>
      <c r="Z28" s="2"/>
    </row>
    <row r="29" spans="1:26" ht="12" customHeight="1">
      <c r="A29" s="62"/>
      <c r="B29" s="21" t="str">
        <f>LISTE_HOMMES!$K$12</f>
        <v>LACOME Jean 3B427</v>
      </c>
      <c r="C29" s="21" t="s">
        <v>111</v>
      </c>
      <c r="D29" s="21" t="str">
        <f>LISTE_HOMMES!$K$57</f>
        <v>  </v>
      </c>
      <c r="E29" s="176"/>
      <c r="F29" s="8" t="s">
        <v>111</v>
      </c>
      <c r="G29" s="4"/>
      <c r="H29" s="50" t="s">
        <v>96</v>
      </c>
      <c r="I29" s="22" t="str">
        <f t="shared" si="0"/>
        <v>LACOME Jean 3B427</v>
      </c>
      <c r="J29" s="39" t="str">
        <f t="shared" si="2"/>
        <v>XX</v>
      </c>
      <c r="K29" s="32">
        <f t="shared" si="1"/>
      </c>
      <c r="L29" s="24"/>
      <c r="M29" s="18">
        <f>VLOOKUP(I29,[0]!cla,2,TRUE)</f>
        <v>427</v>
      </c>
      <c r="N29" s="18">
        <f>VLOOKUP(I29,[0]!cla,3,TRUE)</f>
        <v>8</v>
      </c>
      <c r="O29" s="18" t="e">
        <f>VLOOKUP(K29,[0]!cla,2,TRUE)</f>
        <v>#VALUE!</v>
      </c>
      <c r="P29" s="18" t="e">
        <f>VLOOKUP(K29,[0]!cla,3,TRUE)</f>
        <v>#VALUE!</v>
      </c>
      <c r="Q29" s="18" t="b">
        <f t="shared" si="4"/>
        <v>1</v>
      </c>
      <c r="R29" s="29" t="e">
        <f t="shared" si="3"/>
        <v>#VALUE!</v>
      </c>
      <c r="V29" s="2"/>
      <c r="W29" s="2"/>
      <c r="X29" s="2"/>
      <c r="Y29" s="2"/>
      <c r="Z29" s="2"/>
    </row>
    <row r="30" spans="1:26" ht="12" customHeight="1">
      <c r="A30" s="62"/>
      <c r="B30" s="21" t="str">
        <f>LISTE_HOMMES!$K$28</f>
        <v>MONTILLET Patrick 4B1140</v>
      </c>
      <c r="C30" s="21" t="s">
        <v>111</v>
      </c>
      <c r="D30" s="21" t="str">
        <f>LISTE_HOMMES!$K$41</f>
        <v>SOLER Thomas 5B2710</v>
      </c>
      <c r="E30" s="176">
        <v>0</v>
      </c>
      <c r="F30" s="8" t="s">
        <v>111</v>
      </c>
      <c r="G30" s="4">
        <v>3</v>
      </c>
      <c r="H30" s="50" t="s">
        <v>96</v>
      </c>
      <c r="I30" s="22" t="str">
        <f t="shared" si="0"/>
        <v>SOLER Thomas 5B2710</v>
      </c>
      <c r="J30" s="39">
        <f t="shared" si="2"/>
      </c>
      <c r="K30" s="32" t="str">
        <f t="shared" si="1"/>
        <v>MONTILLET Patrick 4B1140</v>
      </c>
      <c r="L30" s="24"/>
      <c r="M30" s="18">
        <f>VLOOKUP(I30,[0]!cla,2,TRUE)</f>
        <v>2710</v>
      </c>
      <c r="N30" s="18">
        <f>VLOOKUP(I30,[0]!cla,3,TRUE)</f>
        <v>16</v>
      </c>
      <c r="O30" s="18">
        <f>VLOOKUP(K30,[0]!cla,2,TRUE)</f>
        <v>1140</v>
      </c>
      <c r="P30" s="18">
        <f>VLOOKUP(K30,[0]!cla,3,TRUE)</f>
        <v>12</v>
      </c>
      <c r="Q30" s="18" t="b">
        <f t="shared" si="4"/>
        <v>0</v>
      </c>
      <c r="R30" s="29" t="e">
        <f t="shared" si="3"/>
        <v>#VALUE!</v>
      </c>
      <c r="V30" s="2"/>
      <c r="W30" s="2"/>
      <c r="X30" s="2"/>
      <c r="Y30" s="2"/>
      <c r="Z30" s="2"/>
    </row>
    <row r="31" spans="1:26" ht="12" customHeight="1">
      <c r="A31" s="62"/>
      <c r="B31" s="21" t="str">
        <f>LISTE_HOMMES!$K$9</f>
        <v>MARIEU Vincent 3A283</v>
      </c>
      <c r="C31" s="21" t="s">
        <v>111</v>
      </c>
      <c r="D31" s="21" t="str">
        <f>LISTE_HOMMES!$K$60</f>
        <v>  </v>
      </c>
      <c r="E31" s="176"/>
      <c r="F31" s="8" t="s">
        <v>111</v>
      </c>
      <c r="G31" s="4"/>
      <c r="H31" s="50" t="s">
        <v>96</v>
      </c>
      <c r="I31" s="22" t="str">
        <f t="shared" si="0"/>
        <v>MARIEU Vincent 3A283</v>
      </c>
      <c r="J31" s="39" t="str">
        <f t="shared" si="2"/>
        <v>XX</v>
      </c>
      <c r="K31" s="32">
        <f t="shared" si="1"/>
      </c>
      <c r="L31" s="24"/>
      <c r="M31" s="18">
        <f>VLOOKUP(I31,[0]!cla,2,TRUE)</f>
        <v>283</v>
      </c>
      <c r="N31" s="18">
        <f>VLOOKUP(I31,[0]!cla,3,TRUE)</f>
        <v>7</v>
      </c>
      <c r="O31" s="18" t="e">
        <f>VLOOKUP(K31,[0]!cla,2,TRUE)</f>
        <v>#VALUE!</v>
      </c>
      <c r="P31" s="18" t="e">
        <f>VLOOKUP(K31,[0]!cla,3,TRUE)</f>
        <v>#VALUE!</v>
      </c>
      <c r="Q31" s="18" t="b">
        <f t="shared" si="4"/>
        <v>1</v>
      </c>
      <c r="R31" s="29" t="e">
        <f t="shared" si="3"/>
        <v>#VALUE!</v>
      </c>
      <c r="V31" s="2"/>
      <c r="W31" s="2"/>
      <c r="X31" s="2"/>
      <c r="Y31" s="2"/>
      <c r="Z31" s="2"/>
    </row>
    <row r="32" spans="1:26" ht="12" customHeight="1">
      <c r="A32" s="62"/>
      <c r="B32" s="21" t="str">
        <f>LISTE_HOMMES!$K$20</f>
        <v>CAPDEVILLE Thierry 4A873</v>
      </c>
      <c r="C32" s="21" t="s">
        <v>111</v>
      </c>
      <c r="D32" s="21" t="str">
        <f>LISTE_HOMMES!$K$49</f>
        <v>VERGNE Jean Marc NC4100</v>
      </c>
      <c r="E32" s="176">
        <v>3</v>
      </c>
      <c r="F32" s="8" t="s">
        <v>111</v>
      </c>
      <c r="G32" s="4">
        <v>0</v>
      </c>
      <c r="H32" s="50" t="s">
        <v>96</v>
      </c>
      <c r="I32" s="22" t="str">
        <f t="shared" si="0"/>
        <v>CAPDEVILLE Thierry 4A873</v>
      </c>
      <c r="J32" s="39">
        <f t="shared" si="2"/>
      </c>
      <c r="K32" s="32" t="str">
        <f t="shared" si="1"/>
        <v>VERGNE Jean Marc NC4100</v>
      </c>
      <c r="L32" s="24"/>
      <c r="M32" s="18">
        <f>VLOOKUP(I32,[0]!cla,2,TRUE)</f>
        <v>873</v>
      </c>
      <c r="N32" s="18">
        <f>VLOOKUP(I32,[0]!cla,3,TRUE)</f>
        <v>11</v>
      </c>
      <c r="O32" s="18">
        <f>VLOOKUP(K32,[0]!cla,2,TRUE)</f>
        <v>4100</v>
      </c>
      <c r="P32" s="18">
        <f>VLOOKUP(K32,[0]!cla,3,TRUE)</f>
        <v>18</v>
      </c>
      <c r="Q32" s="18" t="b">
        <f t="shared" si="4"/>
        <v>0</v>
      </c>
      <c r="R32" s="29" t="e">
        <f t="shared" si="3"/>
        <v>#VALUE!</v>
      </c>
      <c r="V32" s="2"/>
      <c r="W32" s="2"/>
      <c r="X32" s="2"/>
      <c r="Y32" s="2"/>
      <c r="Z32" s="2"/>
    </row>
    <row r="33" spans="1:26" ht="12" customHeight="1">
      <c r="A33" s="62"/>
      <c r="B33" s="21" t="str">
        <f>LISTE_HOMMES!$K$17</f>
        <v>ROUSSEAU Franck 3D798</v>
      </c>
      <c r="C33" s="21" t="s">
        <v>111</v>
      </c>
      <c r="D33" s="21" t="str">
        <f>LISTE_HOMMES!$K$52</f>
        <v>  </v>
      </c>
      <c r="E33" s="176"/>
      <c r="F33" s="8" t="s">
        <v>111</v>
      </c>
      <c r="G33" s="4"/>
      <c r="H33" s="50" t="s">
        <v>96</v>
      </c>
      <c r="I33" s="22" t="str">
        <f t="shared" si="0"/>
        <v>ROUSSEAU Franck 3D798</v>
      </c>
      <c r="J33" s="39" t="str">
        <f t="shared" si="2"/>
        <v>XX</v>
      </c>
      <c r="K33" s="32">
        <f t="shared" si="1"/>
      </c>
      <c r="L33" s="24"/>
      <c r="M33" s="18">
        <f>VLOOKUP(I33,[0]!cla,2,TRUE)</f>
        <v>798</v>
      </c>
      <c r="N33" s="18">
        <f>VLOOKUP(I33,[0]!cla,3,TRUE)</f>
        <v>10</v>
      </c>
      <c r="O33" s="18" t="e">
        <f>VLOOKUP(K33,[0]!cla,2,TRUE)</f>
        <v>#VALUE!</v>
      </c>
      <c r="P33" s="18" t="e">
        <f>VLOOKUP(K33,[0]!cla,3,TRUE)</f>
        <v>#VALUE!</v>
      </c>
      <c r="Q33" s="18" t="b">
        <f t="shared" si="4"/>
        <v>1</v>
      </c>
      <c r="R33" s="29" t="e">
        <f t="shared" si="3"/>
        <v>#VALUE!</v>
      </c>
      <c r="V33" s="2"/>
      <c r="W33" s="2"/>
      <c r="X33" s="2"/>
      <c r="Y33" s="2"/>
      <c r="Z33" s="2"/>
    </row>
    <row r="34" spans="1:26" ht="12" customHeight="1">
      <c r="A34" s="62"/>
      <c r="B34" s="21" t="str">
        <f>LISTE_HOMMES!$K$33</f>
        <v>DUFAURE Thomas 4C1444</v>
      </c>
      <c r="C34" s="21" t="s">
        <v>111</v>
      </c>
      <c r="D34" s="21" t="str">
        <f>LISTE_HOMMES!$K$36</f>
        <v>MALORON Franck 4D1781</v>
      </c>
      <c r="E34" s="176">
        <v>0</v>
      </c>
      <c r="F34" s="8" t="s">
        <v>111</v>
      </c>
      <c r="G34" s="4">
        <v>3</v>
      </c>
      <c r="H34" s="50" t="s">
        <v>96</v>
      </c>
      <c r="I34" s="22" t="str">
        <f t="shared" si="0"/>
        <v>MALORON Franck 4D1781</v>
      </c>
      <c r="J34" s="39">
        <f t="shared" si="2"/>
      </c>
      <c r="K34" s="32" t="str">
        <f t="shared" si="1"/>
        <v>DUFAURE Thomas 4C1444</v>
      </c>
      <c r="L34" s="24"/>
      <c r="M34" s="18">
        <f>VLOOKUP(I34,[0]!cla,2,TRUE)</f>
        <v>1781</v>
      </c>
      <c r="N34" s="18">
        <f>VLOOKUP(I34,[0]!cla,3,TRUE)</f>
        <v>14</v>
      </c>
      <c r="O34" s="18">
        <f>VLOOKUP(K34,[0]!cla,2,TRUE)</f>
        <v>1444</v>
      </c>
      <c r="P34" s="18">
        <f>VLOOKUP(K34,[0]!cla,3,TRUE)</f>
        <v>13</v>
      </c>
      <c r="Q34" s="18" t="b">
        <f t="shared" si="4"/>
        <v>0</v>
      </c>
      <c r="R34" s="29" t="e">
        <f t="shared" si="3"/>
        <v>#VALUE!</v>
      </c>
      <c r="V34" s="2"/>
      <c r="W34" s="2"/>
      <c r="X34" s="2"/>
      <c r="Y34" s="2"/>
      <c r="Z34" s="2"/>
    </row>
    <row r="35" spans="1:26" ht="12" customHeight="1">
      <c r="A35" s="62"/>
      <c r="B35" s="21" t="str">
        <f>LISTE_HOMMES!$K$4</f>
        <v>HABOUZIT Damien 2A46</v>
      </c>
      <c r="C35" s="21" t="s">
        <v>111</v>
      </c>
      <c r="D35" s="21" t="str">
        <f>LISTE_HOMMES!$K$65</f>
        <v>  </v>
      </c>
      <c r="E35" s="176"/>
      <c r="F35" s="8" t="s">
        <v>111</v>
      </c>
      <c r="G35" s="4"/>
      <c r="H35" s="50" t="s">
        <v>96</v>
      </c>
      <c r="I35" s="22" t="str">
        <f t="shared" si="0"/>
        <v>HABOUZIT Damien 2A46</v>
      </c>
      <c r="J35" s="39" t="str">
        <f t="shared" si="2"/>
        <v>XX</v>
      </c>
      <c r="K35" s="32">
        <f t="shared" si="1"/>
      </c>
      <c r="L35" s="24"/>
      <c r="M35" s="18">
        <f>VLOOKUP(I35,[0]!cla,2,TRUE)</f>
        <v>46</v>
      </c>
      <c r="N35" s="18">
        <f>VLOOKUP(I35,[0]!cla,3,TRUE)</f>
        <v>3</v>
      </c>
      <c r="O35" s="18" t="e">
        <f>VLOOKUP(K35,[0]!cla,2,TRUE)</f>
        <v>#VALUE!</v>
      </c>
      <c r="P35" s="18" t="e">
        <f>VLOOKUP(K35,[0]!cla,3,TRUE)</f>
        <v>#VALUE!</v>
      </c>
      <c r="Q35" s="18" t="b">
        <f t="shared" si="4"/>
        <v>1</v>
      </c>
      <c r="R35" s="29" t="e">
        <f t="shared" si="3"/>
        <v>#VALUE!</v>
      </c>
      <c r="V35" s="2"/>
      <c r="W35" s="2"/>
      <c r="X35" s="2"/>
      <c r="Y35" s="2"/>
      <c r="Z35" s="2"/>
    </row>
    <row r="36" spans="1:26" ht="12" customHeight="1" thickBot="1">
      <c r="A36" s="62"/>
      <c r="B36" s="21"/>
      <c r="C36" s="21"/>
      <c r="D36" s="21"/>
      <c r="E36" s="176"/>
      <c r="F36" s="8"/>
      <c r="G36" s="4"/>
      <c r="H36" s="50"/>
      <c r="I36" s="22"/>
      <c r="J36" s="39"/>
      <c r="K36" s="32"/>
      <c r="L36" s="24"/>
      <c r="R36" s="29">
        <f t="shared" si="3"/>
      </c>
      <c r="V36" s="2"/>
      <c r="W36" s="2"/>
      <c r="X36" s="2"/>
      <c r="Y36" s="2"/>
      <c r="Z36" s="2"/>
    </row>
    <row r="37" spans="1:26" ht="12" customHeight="1">
      <c r="A37" s="71"/>
      <c r="B37" s="64" t="s">
        <v>112</v>
      </c>
      <c r="C37" s="20"/>
      <c r="D37" s="20"/>
      <c r="E37" s="176"/>
      <c r="F37" s="7"/>
      <c r="G37" s="10"/>
      <c r="H37" s="52"/>
      <c r="I37" s="20"/>
      <c r="J37" s="38"/>
      <c r="K37" s="31"/>
      <c r="L37" s="24"/>
      <c r="R37" s="29" t="e">
        <f t="shared" si="3"/>
        <v>#VALUE!</v>
      </c>
      <c r="U37" s="14"/>
      <c r="V37" s="2"/>
      <c r="W37" s="2"/>
      <c r="X37" s="2"/>
      <c r="Y37" s="2"/>
      <c r="Z37" s="2"/>
    </row>
    <row r="38" spans="1:26" ht="12" customHeight="1">
      <c r="A38" s="62"/>
      <c r="B38" s="22" t="str">
        <f>I4</f>
        <v>GALLENNE Stéphane 2A37</v>
      </c>
      <c r="C38" s="21" t="s">
        <v>111</v>
      </c>
      <c r="D38" s="22" t="str">
        <f>I5</f>
        <v>MARCHESSEAU Brice 4D1654</v>
      </c>
      <c r="E38" s="176">
        <v>3</v>
      </c>
      <c r="F38" s="8" t="s">
        <v>111</v>
      </c>
      <c r="G38" s="4">
        <v>0</v>
      </c>
      <c r="H38" s="50" t="s">
        <v>96</v>
      </c>
      <c r="I38" s="22" t="str">
        <f aca="true" t="shared" si="5" ref="I38:I53">IF(TRIM(D38)="",B38,IF(TRIM(B38)="",D38,IF(AND(E38=0,G38=0),REPT("_",15),IF(E38=G38,REPT("? ",5),IF(N(E38)&gt;N(G38),B38,D38)))))</f>
        <v>GALLENNE Stéphane 2A37</v>
      </c>
      <c r="J38" s="39">
        <f aca="true" t="shared" si="6" ref="J38:J71">IF(AND(E38=0,G38=0),REPT("X",2),IF(E38=G38,REPT("X",2),IF(E38&gt;G38,"","")))</f>
      </c>
      <c r="K38" s="32" t="str">
        <f aca="true" t="shared" si="7" ref="K38:K53">IF(TRIM(D38)="","",IF(TRIM(B38)="","",IF(AND(E38=0,G38=0),REPT("_",15),IF(E38=G38,REPT("? ",5),IF(N(E38)&gt;N(G38),D38,B38)))))</f>
        <v>MARCHESSEAU Brice 4D1654</v>
      </c>
      <c r="L38" s="24"/>
      <c r="M38" s="18">
        <f>VLOOKUP(I38,[0]!cla,2,TRUE)</f>
        <v>37</v>
      </c>
      <c r="N38" s="18">
        <f>VLOOKUP(I38,[0]!cla,3,TRUE)</f>
        <v>3</v>
      </c>
      <c r="O38" s="18">
        <f>VLOOKUP(K38,[0]!cla,2,TRUE)</f>
        <v>1654</v>
      </c>
      <c r="P38" s="18">
        <f>VLOOKUP(K38,[0]!cla,3,TRUE)</f>
        <v>14</v>
      </c>
      <c r="Q38" s="18" t="b">
        <f aca="true" t="shared" si="8" ref="Q38:Q53">IF(OR(T(E38)="f",T(G38)="f"),TRUE,(ISERROR(P38)))</f>
        <v>0</v>
      </c>
      <c r="R38" s="29" t="e">
        <f t="shared" si="3"/>
        <v>#VALUE!</v>
      </c>
      <c r="V38" s="2"/>
      <c r="W38" s="2"/>
      <c r="X38" s="2"/>
      <c r="Y38" s="2"/>
      <c r="Z38" s="2"/>
    </row>
    <row r="39" spans="1:26" ht="12" customHeight="1">
      <c r="A39" s="62"/>
      <c r="B39" s="22" t="str">
        <f>I6</f>
        <v>GABORIEAU Christophe 3D809</v>
      </c>
      <c r="C39" s="21" t="s">
        <v>111</v>
      </c>
      <c r="D39" s="22" t="str">
        <f>I7</f>
        <v>AUDUC Florian 3D853</v>
      </c>
      <c r="E39" s="176">
        <v>3</v>
      </c>
      <c r="F39" s="8" t="s">
        <v>111</v>
      </c>
      <c r="G39" s="4">
        <v>0</v>
      </c>
      <c r="H39" s="50"/>
      <c r="I39" s="22" t="str">
        <f t="shared" si="5"/>
        <v>GABORIEAU Christophe 3D809</v>
      </c>
      <c r="J39" s="39">
        <f t="shared" si="6"/>
      </c>
      <c r="K39" s="32" t="str">
        <f t="shared" si="7"/>
        <v>AUDUC Florian 3D853</v>
      </c>
      <c r="L39" s="24"/>
      <c r="M39" s="18">
        <f>VLOOKUP(I39,[0]!cla,2,TRUE)</f>
        <v>809</v>
      </c>
      <c r="N39" s="18">
        <f>VLOOKUP(I39,[0]!cla,3,TRUE)</f>
        <v>10</v>
      </c>
      <c r="O39" s="18">
        <f>VLOOKUP(K39,[0]!cla,2,TRUE)</f>
        <v>853</v>
      </c>
      <c r="P39" s="18">
        <f>VLOOKUP(K39,[0]!cla,3,TRUE)</f>
        <v>10</v>
      </c>
      <c r="Q39" s="18" t="b">
        <f t="shared" si="8"/>
        <v>0</v>
      </c>
      <c r="R39" s="29" t="e">
        <f t="shared" si="3"/>
        <v>#VALUE!</v>
      </c>
      <c r="V39" s="2"/>
      <c r="W39" s="2"/>
      <c r="X39" s="2"/>
      <c r="Y39" s="2"/>
      <c r="Z39" s="2"/>
    </row>
    <row r="40" spans="1:26" ht="12" customHeight="1">
      <c r="A40" s="62"/>
      <c r="B40" s="22" t="str">
        <f>I8</f>
        <v>BARANDIARAN Hervé 3A367</v>
      </c>
      <c r="C40" s="21" t="s">
        <v>111</v>
      </c>
      <c r="D40" s="22" t="str">
        <f>I9</f>
        <v>VIAUD Maxime 4B1090</v>
      </c>
      <c r="E40" s="176">
        <v>3</v>
      </c>
      <c r="F40" s="8" t="s">
        <v>111</v>
      </c>
      <c r="G40" s="4">
        <v>0</v>
      </c>
      <c r="H40" s="50"/>
      <c r="I40" s="22" t="str">
        <f t="shared" si="5"/>
        <v>BARANDIARAN Hervé 3A367</v>
      </c>
      <c r="J40" s="39">
        <f t="shared" si="6"/>
      </c>
      <c r="K40" s="32" t="str">
        <f t="shared" si="7"/>
        <v>VIAUD Maxime 4B1090</v>
      </c>
      <c r="L40" s="24"/>
      <c r="M40" s="18">
        <f>VLOOKUP(I40,[0]!cla,2,TRUE)</f>
        <v>367</v>
      </c>
      <c r="N40" s="18">
        <f>VLOOKUP(I40,[0]!cla,3,TRUE)</f>
        <v>7</v>
      </c>
      <c r="O40" s="18">
        <f>VLOOKUP(K40,[0]!cla,2,TRUE)</f>
        <v>1090</v>
      </c>
      <c r="P40" s="18">
        <f>VLOOKUP(K40,[0]!cla,3,TRUE)</f>
        <v>12</v>
      </c>
      <c r="Q40" s="18" t="b">
        <f t="shared" si="8"/>
        <v>0</v>
      </c>
      <c r="R40" s="29" t="e">
        <f t="shared" si="3"/>
        <v>#VALUE!</v>
      </c>
      <c r="V40" s="2"/>
      <c r="W40" s="2"/>
      <c r="X40" s="2"/>
      <c r="Y40" s="2"/>
      <c r="Z40" s="2"/>
    </row>
    <row r="41" spans="1:26" ht="12" customHeight="1">
      <c r="A41" s="62"/>
      <c r="B41" s="22" t="str">
        <f>I10</f>
        <v>OLIVIER Nicolas 3B398</v>
      </c>
      <c r="C41" s="21" t="s">
        <v>111</v>
      </c>
      <c r="D41" s="22" t="str">
        <f>I11</f>
        <v>SCHRANTZ Jean Baptiste 4A1078</v>
      </c>
      <c r="E41" s="176">
        <v>3</v>
      </c>
      <c r="F41" s="8" t="s">
        <v>111</v>
      </c>
      <c r="G41" s="4">
        <v>0</v>
      </c>
      <c r="H41" s="50"/>
      <c r="I41" s="22" t="str">
        <f t="shared" si="5"/>
        <v>OLIVIER Nicolas 3B398</v>
      </c>
      <c r="J41" s="39">
        <f t="shared" si="6"/>
      </c>
      <c r="K41" s="32" t="str">
        <f t="shared" si="7"/>
        <v>SCHRANTZ Jean Baptiste 4A1078</v>
      </c>
      <c r="L41" s="24"/>
      <c r="M41" s="18">
        <f>VLOOKUP(I41,[0]!cla,2,TRUE)</f>
        <v>398</v>
      </c>
      <c r="N41" s="18">
        <f>VLOOKUP(I41,[0]!cla,3,TRUE)</f>
        <v>8</v>
      </c>
      <c r="O41" s="18">
        <f>VLOOKUP(K41,[0]!cla,2,TRUE)</f>
        <v>1078</v>
      </c>
      <c r="P41" s="18">
        <f>VLOOKUP(K41,[0]!cla,3,TRUE)</f>
        <v>11</v>
      </c>
      <c r="Q41" s="18" t="b">
        <f t="shared" si="8"/>
        <v>0</v>
      </c>
      <c r="R41" s="29" t="e">
        <f t="shared" si="3"/>
        <v>#VALUE!</v>
      </c>
      <c r="V41" s="2"/>
      <c r="W41" s="2"/>
      <c r="X41" s="2"/>
      <c r="Y41" s="2"/>
      <c r="Z41" s="2"/>
    </row>
    <row r="42" spans="1:26" ht="12" customHeight="1">
      <c r="A42" s="62"/>
      <c r="B42" s="22" t="str">
        <f>I12</f>
        <v>COTELO Aurélien 2D190</v>
      </c>
      <c r="C42" s="21" t="s">
        <v>111</v>
      </c>
      <c r="D42" s="22" t="str">
        <f>I13</f>
        <v>SEGURA Julien 4B1283</v>
      </c>
      <c r="E42" s="176">
        <v>3</v>
      </c>
      <c r="F42" s="8" t="s">
        <v>111</v>
      </c>
      <c r="G42" s="4">
        <v>0</v>
      </c>
      <c r="H42" s="50"/>
      <c r="I42" s="22" t="str">
        <f t="shared" si="5"/>
        <v>COTELO Aurélien 2D190</v>
      </c>
      <c r="J42" s="39">
        <f t="shared" si="6"/>
      </c>
      <c r="K42" s="32" t="str">
        <f t="shared" si="7"/>
        <v>SEGURA Julien 4B1283</v>
      </c>
      <c r="L42" s="24"/>
      <c r="M42" s="18">
        <f>VLOOKUP(I42,[0]!cla,2,TRUE)</f>
        <v>190</v>
      </c>
      <c r="N42" s="18">
        <f>VLOOKUP(I42,[0]!cla,3,TRUE)</f>
        <v>6</v>
      </c>
      <c r="O42" s="18">
        <f>VLOOKUP(K42,[0]!cla,2,TRUE)</f>
        <v>1283</v>
      </c>
      <c r="P42" s="18">
        <f>VLOOKUP(K42,[0]!cla,3,TRUE)</f>
        <v>12</v>
      </c>
      <c r="Q42" s="18" t="b">
        <f t="shared" si="8"/>
        <v>0</v>
      </c>
      <c r="R42" s="29" t="e">
        <f t="shared" si="3"/>
        <v>#VALUE!</v>
      </c>
      <c r="V42" s="2"/>
      <c r="W42" s="2"/>
      <c r="X42" s="2"/>
      <c r="Y42" s="2"/>
      <c r="Z42" s="2"/>
    </row>
    <row r="43" spans="1:26" ht="12" customHeight="1">
      <c r="A43" s="62"/>
      <c r="B43" s="22" t="str">
        <f>I14</f>
        <v>OUTTERS Stanislas 3C612</v>
      </c>
      <c r="C43" s="21" t="s">
        <v>111</v>
      </c>
      <c r="D43" s="22" t="str">
        <f>I15</f>
        <v>LESCOMBES Jèrôme 4A901</v>
      </c>
      <c r="E43" s="176">
        <v>3</v>
      </c>
      <c r="F43" s="8" t="s">
        <v>111</v>
      </c>
      <c r="G43" s="4">
        <v>0</v>
      </c>
      <c r="H43" s="50"/>
      <c r="I43" s="22" t="str">
        <f t="shared" si="5"/>
        <v>OUTTERS Stanislas 3C612</v>
      </c>
      <c r="J43" s="39">
        <f t="shared" si="6"/>
      </c>
      <c r="K43" s="32" t="str">
        <f t="shared" si="7"/>
        <v>LESCOMBES Jèrôme 4A901</v>
      </c>
      <c r="L43" s="24"/>
      <c r="M43" s="18">
        <f>VLOOKUP(I43,[0]!cla,2,TRUE)</f>
        <v>612</v>
      </c>
      <c r="N43" s="18">
        <f>VLOOKUP(I43,[0]!cla,3,TRUE)</f>
        <v>9</v>
      </c>
      <c r="O43" s="18">
        <f>VLOOKUP(K43,[0]!cla,2,TRUE)</f>
        <v>901</v>
      </c>
      <c r="P43" s="18">
        <f>VLOOKUP(K43,[0]!cla,3,TRUE)</f>
        <v>11</v>
      </c>
      <c r="Q43" s="18" t="b">
        <f t="shared" si="8"/>
        <v>0</v>
      </c>
      <c r="R43" s="29" t="e">
        <f t="shared" si="3"/>
        <v>#VALUE!</v>
      </c>
      <c r="V43" s="2"/>
      <c r="W43" s="2"/>
      <c r="X43" s="2"/>
      <c r="Y43" s="2"/>
      <c r="Z43" s="2"/>
    </row>
    <row r="44" spans="1:26" ht="12" customHeight="1">
      <c r="A44" s="62"/>
      <c r="B44" s="22" t="str">
        <f>I16</f>
        <v>GRAMOND Julien 2D192</v>
      </c>
      <c r="C44" s="21" t="s">
        <v>111</v>
      </c>
      <c r="D44" s="22" t="str">
        <f>I17</f>
        <v>GUILLOU Hervé 4B1236</v>
      </c>
      <c r="E44" s="176">
        <v>3</v>
      </c>
      <c r="F44" s="8" t="s">
        <v>111</v>
      </c>
      <c r="G44" s="4">
        <v>0</v>
      </c>
      <c r="H44" s="50" t="s">
        <v>96</v>
      </c>
      <c r="I44" s="22" t="str">
        <f t="shared" si="5"/>
        <v>GRAMOND Julien 2D192</v>
      </c>
      <c r="J44" s="39">
        <f t="shared" si="6"/>
      </c>
      <c r="K44" s="32" t="str">
        <f t="shared" si="7"/>
        <v>GUILLOU Hervé 4B1236</v>
      </c>
      <c r="L44" s="24"/>
      <c r="M44" s="18">
        <f>VLOOKUP(I44,[0]!cla,2,TRUE)</f>
        <v>192</v>
      </c>
      <c r="N44" s="18">
        <f>VLOOKUP(I44,[0]!cla,3,TRUE)</f>
        <v>6</v>
      </c>
      <c r="O44" s="18">
        <f>VLOOKUP(K44,[0]!cla,2,TRUE)</f>
        <v>1236</v>
      </c>
      <c r="P44" s="18">
        <f>VLOOKUP(K44,[0]!cla,3,TRUE)</f>
        <v>12</v>
      </c>
      <c r="Q44" s="18" t="b">
        <f t="shared" si="8"/>
        <v>0</v>
      </c>
      <c r="R44" s="29" t="e">
        <f t="shared" si="3"/>
        <v>#VALUE!</v>
      </c>
      <c r="V44" s="2"/>
      <c r="W44" s="2"/>
      <c r="X44" s="2"/>
      <c r="Y44" s="2"/>
      <c r="Z44" s="2"/>
    </row>
    <row r="45" spans="1:26" ht="12" customHeight="1">
      <c r="A45" s="62"/>
      <c r="B45" s="22" t="str">
        <f>I18</f>
        <v>GUILBAUD Bruno 3C607</v>
      </c>
      <c r="C45" s="21" t="s">
        <v>111</v>
      </c>
      <c r="D45" s="22" t="str">
        <f>I19</f>
        <v>ARDOUIN Philippe 4A928</v>
      </c>
      <c r="E45" s="176">
        <v>0</v>
      </c>
      <c r="F45" s="8" t="s">
        <v>111</v>
      </c>
      <c r="G45" s="4">
        <v>3</v>
      </c>
      <c r="H45" s="50" t="s">
        <v>96</v>
      </c>
      <c r="I45" s="22" t="str">
        <f t="shared" si="5"/>
        <v>ARDOUIN Philippe 4A928</v>
      </c>
      <c r="J45" s="39">
        <f t="shared" si="6"/>
      </c>
      <c r="K45" s="32" t="str">
        <f t="shared" si="7"/>
        <v>GUILBAUD Bruno 3C607</v>
      </c>
      <c r="L45" s="24"/>
      <c r="M45" s="18">
        <f>VLOOKUP(I45,[0]!cla,2,TRUE)</f>
        <v>928</v>
      </c>
      <c r="N45" s="18">
        <f>VLOOKUP(I45,[0]!cla,3,TRUE)</f>
        <v>11</v>
      </c>
      <c r="O45" s="18">
        <f>VLOOKUP(K45,[0]!cla,2,TRUE)</f>
        <v>607</v>
      </c>
      <c r="P45" s="18">
        <f>VLOOKUP(K45,[0]!cla,3,TRUE)</f>
        <v>9</v>
      </c>
      <c r="Q45" s="18" t="b">
        <f t="shared" si="8"/>
        <v>0</v>
      </c>
      <c r="R45" s="29" t="e">
        <f t="shared" si="3"/>
        <v>#VALUE!</v>
      </c>
      <c r="V45" s="2"/>
      <c r="W45" s="2"/>
      <c r="X45" s="2"/>
      <c r="Y45" s="2"/>
      <c r="Z45" s="2"/>
    </row>
    <row r="46" spans="1:26" ht="12" customHeight="1">
      <c r="A46" s="62"/>
      <c r="B46" s="22" t="str">
        <f>I21</f>
        <v>LARDJANE Naël 3C576</v>
      </c>
      <c r="C46" s="21" t="s">
        <v>111</v>
      </c>
      <c r="D46" s="22" t="str">
        <f>I20</f>
        <v>SINTES Laurent 4A983</v>
      </c>
      <c r="E46" s="176">
        <v>3</v>
      </c>
      <c r="F46" s="8" t="s">
        <v>111</v>
      </c>
      <c r="G46" s="4">
        <v>0</v>
      </c>
      <c r="H46" s="50"/>
      <c r="I46" s="22" t="str">
        <f t="shared" si="5"/>
        <v>LARDJANE Naël 3C576</v>
      </c>
      <c r="J46" s="39">
        <f t="shared" si="6"/>
      </c>
      <c r="K46" s="32" t="str">
        <f t="shared" si="7"/>
        <v>SINTES Laurent 4A983</v>
      </c>
      <c r="L46" s="24"/>
      <c r="M46" s="18">
        <f>VLOOKUP(I46,[0]!cla,2,TRUE)</f>
        <v>576</v>
      </c>
      <c r="N46" s="18">
        <f>VLOOKUP(I46,[0]!cla,3,TRUE)</f>
        <v>9</v>
      </c>
      <c r="O46" s="18">
        <f>VLOOKUP(K46,[0]!cla,2,TRUE)</f>
        <v>983</v>
      </c>
      <c r="P46" s="18">
        <f>VLOOKUP(K46,[0]!cla,3,TRUE)</f>
        <v>11</v>
      </c>
      <c r="Q46" s="18" t="b">
        <f t="shared" si="8"/>
        <v>0</v>
      </c>
      <c r="R46" s="29" t="e">
        <f t="shared" si="3"/>
        <v>#VALUE!</v>
      </c>
      <c r="V46" s="2"/>
      <c r="W46" s="2"/>
      <c r="X46" s="2"/>
      <c r="Y46" s="2"/>
      <c r="Z46" s="2"/>
    </row>
    <row r="47" spans="1:26" ht="12" customHeight="1">
      <c r="A47" s="62"/>
      <c r="B47" s="22" t="str">
        <f>I23</f>
        <v>GARCIA Richard 2D254</v>
      </c>
      <c r="C47" s="21" t="s">
        <v>111</v>
      </c>
      <c r="D47" s="22" t="str">
        <f>I22</f>
        <v>KOBS Jonathan 4B1177</v>
      </c>
      <c r="E47" s="176">
        <v>3</v>
      </c>
      <c r="F47" s="8" t="s">
        <v>111</v>
      </c>
      <c r="G47" s="4">
        <v>0</v>
      </c>
      <c r="H47" s="50"/>
      <c r="I47" s="22" t="str">
        <f t="shared" si="5"/>
        <v>GARCIA Richard 2D254</v>
      </c>
      <c r="J47" s="39">
        <f t="shared" si="6"/>
      </c>
      <c r="K47" s="32" t="str">
        <f t="shared" si="7"/>
        <v>KOBS Jonathan 4B1177</v>
      </c>
      <c r="L47" s="24"/>
      <c r="M47" s="18">
        <f>VLOOKUP(I47,[0]!cla,2,TRUE)</f>
        <v>254</v>
      </c>
      <c r="N47" s="18">
        <f>VLOOKUP(I47,[0]!cla,3,TRUE)</f>
        <v>6</v>
      </c>
      <c r="O47" s="18">
        <f>VLOOKUP(K47,[0]!cla,2,TRUE)</f>
        <v>1177</v>
      </c>
      <c r="P47" s="18">
        <f>VLOOKUP(K47,[0]!cla,3,TRUE)</f>
        <v>12</v>
      </c>
      <c r="Q47" s="18" t="b">
        <f t="shared" si="8"/>
        <v>0</v>
      </c>
      <c r="R47" s="29" t="e">
        <f t="shared" si="3"/>
        <v>#VALUE!</v>
      </c>
      <c r="V47" s="2"/>
      <c r="W47" s="2"/>
      <c r="X47" s="2"/>
      <c r="Y47" s="2"/>
      <c r="Z47" s="2"/>
    </row>
    <row r="48" spans="1:26" ht="12" customHeight="1">
      <c r="A48" s="62"/>
      <c r="B48" s="22" t="str">
        <f>I25</f>
        <v>HERAUD Antoine 3D687</v>
      </c>
      <c r="C48" s="21" t="s">
        <v>111</v>
      </c>
      <c r="D48" s="22" t="str">
        <f>I24</f>
        <v>BOUDY Mathieu 4A899</v>
      </c>
      <c r="E48" s="176">
        <v>0</v>
      </c>
      <c r="F48" s="8" t="s">
        <v>111</v>
      </c>
      <c r="G48" s="4">
        <v>3</v>
      </c>
      <c r="H48" s="50"/>
      <c r="I48" s="22" t="str">
        <f t="shared" si="5"/>
        <v>BOUDY Mathieu 4A899</v>
      </c>
      <c r="J48" s="39">
        <f t="shared" si="6"/>
      </c>
      <c r="K48" s="32" t="str">
        <f t="shared" si="7"/>
        <v>HERAUD Antoine 3D687</v>
      </c>
      <c r="L48" s="24"/>
      <c r="M48" s="18">
        <f>VLOOKUP(I48,[0]!cla,2,TRUE)</f>
        <v>899</v>
      </c>
      <c r="N48" s="18">
        <f>VLOOKUP(I48,[0]!cla,3,TRUE)</f>
        <v>11</v>
      </c>
      <c r="O48" s="18">
        <f>VLOOKUP(K48,[0]!cla,2,TRUE)</f>
        <v>687</v>
      </c>
      <c r="P48" s="18">
        <f>VLOOKUP(K48,[0]!cla,3,TRUE)</f>
        <v>10</v>
      </c>
      <c r="Q48" s="18" t="b">
        <f t="shared" si="8"/>
        <v>0</v>
      </c>
      <c r="R48" s="29" t="e">
        <f t="shared" si="3"/>
        <v>#VALUE!</v>
      </c>
      <c r="V48" s="2"/>
      <c r="W48" s="2"/>
      <c r="X48" s="2"/>
      <c r="Y48" s="2"/>
      <c r="Z48" s="2"/>
    </row>
    <row r="49" spans="1:26" ht="12" customHeight="1">
      <c r="A49" s="62"/>
      <c r="B49" s="22" t="str">
        <f>I27</f>
        <v>GRIGNET Fabien 2B77</v>
      </c>
      <c r="C49" s="21" t="s">
        <v>111</v>
      </c>
      <c r="D49" s="22" t="str">
        <f>I26</f>
        <v>MEDAN Philippe 4D1783</v>
      </c>
      <c r="E49" s="176">
        <v>3</v>
      </c>
      <c r="F49" s="8" t="s">
        <v>111</v>
      </c>
      <c r="G49" s="4">
        <v>0</v>
      </c>
      <c r="H49" s="50"/>
      <c r="I49" s="22" t="str">
        <f t="shared" si="5"/>
        <v>GRIGNET Fabien 2B77</v>
      </c>
      <c r="J49" s="39">
        <f t="shared" si="6"/>
      </c>
      <c r="K49" s="32" t="str">
        <f t="shared" si="7"/>
        <v>MEDAN Philippe 4D1783</v>
      </c>
      <c r="L49" s="24"/>
      <c r="M49" s="18">
        <f>VLOOKUP(I49,[0]!cla,2,TRUE)</f>
        <v>77</v>
      </c>
      <c r="N49" s="18">
        <f>VLOOKUP(I49,[0]!cla,3,TRUE)</f>
        <v>4</v>
      </c>
      <c r="O49" s="18">
        <f>VLOOKUP(K49,[0]!cla,2,TRUE)</f>
        <v>1783</v>
      </c>
      <c r="P49" s="18">
        <f>VLOOKUP(K49,[0]!cla,3,TRUE)</f>
        <v>14</v>
      </c>
      <c r="Q49" s="18" t="b">
        <f t="shared" si="8"/>
        <v>0</v>
      </c>
      <c r="R49" s="29" t="e">
        <f t="shared" si="3"/>
        <v>#VALUE!</v>
      </c>
      <c r="V49" s="2"/>
      <c r="W49" s="2"/>
      <c r="X49" s="2"/>
      <c r="Y49" s="2"/>
      <c r="Z49" s="2"/>
    </row>
    <row r="50" spans="1:26" ht="12" customHeight="1">
      <c r="A50" s="62"/>
      <c r="B50" s="22" t="str">
        <f>I29</f>
        <v>LACOME Jean 3B427</v>
      </c>
      <c r="C50" s="21" t="s">
        <v>111</v>
      </c>
      <c r="D50" s="22" t="str">
        <f>I28</f>
        <v>RAMOND Thierry 4A1075</v>
      </c>
      <c r="E50" s="176">
        <v>3</v>
      </c>
      <c r="F50" s="8" t="s">
        <v>111</v>
      </c>
      <c r="G50" s="4">
        <v>0</v>
      </c>
      <c r="H50" s="50"/>
      <c r="I50" s="22" t="str">
        <f t="shared" si="5"/>
        <v>LACOME Jean 3B427</v>
      </c>
      <c r="J50" s="39">
        <f t="shared" si="6"/>
      </c>
      <c r="K50" s="32" t="str">
        <f t="shared" si="7"/>
        <v>RAMOND Thierry 4A1075</v>
      </c>
      <c r="L50" s="24"/>
      <c r="M50" s="18">
        <f>VLOOKUP(I50,[0]!cla,2,TRUE)</f>
        <v>427</v>
      </c>
      <c r="N50" s="18">
        <f>VLOOKUP(I50,[0]!cla,3,TRUE)</f>
        <v>8</v>
      </c>
      <c r="O50" s="18">
        <f>VLOOKUP(K50,[0]!cla,2,TRUE)</f>
        <v>1075</v>
      </c>
      <c r="P50" s="18">
        <f>VLOOKUP(K50,[0]!cla,3,TRUE)</f>
        <v>11</v>
      </c>
      <c r="Q50" s="18" t="b">
        <f t="shared" si="8"/>
        <v>0</v>
      </c>
      <c r="R50" s="29" t="e">
        <f t="shared" si="3"/>
        <v>#VALUE!</v>
      </c>
      <c r="V50" s="2"/>
      <c r="W50" s="2"/>
      <c r="X50" s="2"/>
      <c r="Y50" s="2"/>
      <c r="Z50" s="2"/>
    </row>
    <row r="51" spans="1:26" ht="12" customHeight="1">
      <c r="A51" s="62"/>
      <c r="B51" s="22" t="str">
        <f>I31</f>
        <v>MARIEU Vincent 3A283</v>
      </c>
      <c r="C51" s="21" t="s">
        <v>111</v>
      </c>
      <c r="D51" s="22" t="str">
        <f>I30</f>
        <v>SOLER Thomas 5B2710</v>
      </c>
      <c r="E51" s="176">
        <v>3</v>
      </c>
      <c r="F51" s="8" t="s">
        <v>111</v>
      </c>
      <c r="G51" s="4">
        <v>0</v>
      </c>
      <c r="H51" s="50"/>
      <c r="I51" s="22" t="str">
        <f t="shared" si="5"/>
        <v>MARIEU Vincent 3A283</v>
      </c>
      <c r="J51" s="39">
        <f t="shared" si="6"/>
      </c>
      <c r="K51" s="32" t="str">
        <f t="shared" si="7"/>
        <v>SOLER Thomas 5B2710</v>
      </c>
      <c r="L51" s="24"/>
      <c r="M51" s="18">
        <f>VLOOKUP(I51,[0]!cla,2,TRUE)</f>
        <v>283</v>
      </c>
      <c r="N51" s="18">
        <f>VLOOKUP(I51,[0]!cla,3,TRUE)</f>
        <v>7</v>
      </c>
      <c r="O51" s="18">
        <f>VLOOKUP(K51,[0]!cla,2,TRUE)</f>
        <v>2710</v>
      </c>
      <c r="P51" s="18">
        <f>VLOOKUP(K51,[0]!cla,3,TRUE)</f>
        <v>16</v>
      </c>
      <c r="Q51" s="18" t="b">
        <f t="shared" si="8"/>
        <v>0</v>
      </c>
      <c r="R51" s="29" t="e">
        <f t="shared" si="3"/>
        <v>#VALUE!</v>
      </c>
      <c r="V51" s="2"/>
      <c r="W51" s="2"/>
      <c r="X51" s="2"/>
      <c r="Y51" s="2"/>
      <c r="Z51" s="2"/>
    </row>
    <row r="52" spans="1:26" ht="12" customHeight="1">
      <c r="A52" s="62"/>
      <c r="B52" s="22" t="str">
        <f>I33</f>
        <v>ROUSSEAU Franck 3D798</v>
      </c>
      <c r="C52" s="21" t="s">
        <v>111</v>
      </c>
      <c r="D52" s="22" t="str">
        <f>I32</f>
        <v>CAPDEVILLE Thierry 4A873</v>
      </c>
      <c r="E52" s="176">
        <v>3</v>
      </c>
      <c r="F52" s="8" t="s">
        <v>111</v>
      </c>
      <c r="G52" s="4">
        <v>0</v>
      </c>
      <c r="H52" s="50"/>
      <c r="I52" s="22" t="str">
        <f t="shared" si="5"/>
        <v>ROUSSEAU Franck 3D798</v>
      </c>
      <c r="J52" s="39">
        <f t="shared" si="6"/>
      </c>
      <c r="K52" s="32" t="str">
        <f t="shared" si="7"/>
        <v>CAPDEVILLE Thierry 4A873</v>
      </c>
      <c r="L52" s="24"/>
      <c r="M52" s="18">
        <f>VLOOKUP(I52,[0]!cla,2,TRUE)</f>
        <v>798</v>
      </c>
      <c r="N52" s="18">
        <f>VLOOKUP(I52,[0]!cla,3,TRUE)</f>
        <v>10</v>
      </c>
      <c r="O52" s="18">
        <f>VLOOKUP(K52,[0]!cla,2,TRUE)</f>
        <v>873</v>
      </c>
      <c r="P52" s="18">
        <f>VLOOKUP(K52,[0]!cla,3,TRUE)</f>
        <v>11</v>
      </c>
      <c r="Q52" s="18" t="b">
        <f t="shared" si="8"/>
        <v>0</v>
      </c>
      <c r="R52" s="29" t="e">
        <f t="shared" si="3"/>
        <v>#VALUE!</v>
      </c>
      <c r="V52" s="2"/>
      <c r="W52" s="2"/>
      <c r="X52" s="2"/>
      <c r="Y52" s="2"/>
      <c r="Z52" s="2"/>
    </row>
    <row r="53" spans="1:26" ht="12" customHeight="1">
      <c r="A53" s="62"/>
      <c r="B53" s="22" t="str">
        <f>I35</f>
        <v>HABOUZIT Damien 2A46</v>
      </c>
      <c r="C53" s="21" t="s">
        <v>111</v>
      </c>
      <c r="D53" s="22" t="str">
        <f>I34</f>
        <v>MALORON Franck 4D1781</v>
      </c>
      <c r="E53" s="176">
        <v>3</v>
      </c>
      <c r="F53" s="8" t="s">
        <v>111</v>
      </c>
      <c r="G53" s="4">
        <v>0</v>
      </c>
      <c r="H53" s="50"/>
      <c r="I53" s="22" t="str">
        <f t="shared" si="5"/>
        <v>HABOUZIT Damien 2A46</v>
      </c>
      <c r="J53" s="39">
        <f t="shared" si="6"/>
      </c>
      <c r="K53" s="32" t="str">
        <f t="shared" si="7"/>
        <v>MALORON Franck 4D1781</v>
      </c>
      <c r="L53" s="24"/>
      <c r="M53" s="18">
        <f>VLOOKUP(I53,[0]!cla,2,TRUE)</f>
        <v>46</v>
      </c>
      <c r="N53" s="18">
        <f>VLOOKUP(I53,[0]!cla,3,TRUE)</f>
        <v>3</v>
      </c>
      <c r="O53" s="18">
        <f>VLOOKUP(K53,[0]!cla,2,TRUE)</f>
        <v>1781</v>
      </c>
      <c r="P53" s="18">
        <f>VLOOKUP(K53,[0]!cla,3,TRUE)</f>
        <v>14</v>
      </c>
      <c r="Q53" s="18" t="b">
        <f t="shared" si="8"/>
        <v>0</v>
      </c>
      <c r="R53" s="29" t="e">
        <f t="shared" si="3"/>
        <v>#VALUE!</v>
      </c>
      <c r="V53" s="2"/>
      <c r="W53" s="2"/>
      <c r="X53" s="2"/>
      <c r="Y53" s="2"/>
      <c r="Z53" s="2"/>
    </row>
    <row r="54" spans="1:26" ht="12" customHeight="1">
      <c r="A54" s="62"/>
      <c r="B54" s="22"/>
      <c r="C54" s="22"/>
      <c r="D54" s="22"/>
      <c r="E54" s="176"/>
      <c r="F54" s="6"/>
      <c r="G54" s="4"/>
      <c r="H54" s="50" t="s">
        <v>96</v>
      </c>
      <c r="I54" s="22"/>
      <c r="J54" s="39" t="str">
        <f t="shared" si="6"/>
        <v>XX</v>
      </c>
      <c r="K54" s="32"/>
      <c r="L54" s="24"/>
      <c r="R54" s="29">
        <f t="shared" si="3"/>
      </c>
      <c r="V54" s="2"/>
      <c r="W54" s="2"/>
      <c r="X54" s="2"/>
      <c r="Y54" s="2"/>
      <c r="Z54" s="2"/>
    </row>
    <row r="55" spans="1:26" ht="12" customHeight="1">
      <c r="A55" s="62"/>
      <c r="B55" s="61" t="s">
        <v>113</v>
      </c>
      <c r="C55" s="22"/>
      <c r="D55" s="22"/>
      <c r="E55" s="176"/>
      <c r="F55" s="6"/>
      <c r="G55" s="4"/>
      <c r="H55" s="50" t="s">
        <v>96</v>
      </c>
      <c r="I55" s="22"/>
      <c r="J55" s="39" t="str">
        <f t="shared" si="6"/>
        <v>XX</v>
      </c>
      <c r="K55" s="32"/>
      <c r="L55" s="24"/>
      <c r="R55" s="29" t="e">
        <f t="shared" si="3"/>
        <v>#VALUE!</v>
      </c>
      <c r="V55" s="2"/>
      <c r="W55" s="2"/>
      <c r="X55" s="2"/>
      <c r="Y55" s="2"/>
      <c r="Z55" s="2"/>
    </row>
    <row r="56" spans="1:26" ht="12" customHeight="1">
      <c r="A56" s="62"/>
      <c r="B56" s="22" t="str">
        <f>K5</f>
        <v>VASLIN Guillaume 4C1564</v>
      </c>
      <c r="C56" s="21" t="s">
        <v>111</v>
      </c>
      <c r="D56" s="22">
        <f>K4</f>
      </c>
      <c r="E56" s="176"/>
      <c r="F56" s="6" t="s">
        <v>111</v>
      </c>
      <c r="G56" s="4"/>
      <c r="H56" s="50" t="s">
        <v>96</v>
      </c>
      <c r="I56" s="22" t="str">
        <f>IF(TRIM(D56)="",B56,IF(TRIM(B56)="",D56,IF(AND(E56=0,G56=0),REPT("_",15),IF(E56=G56,REPT("? ",5),IF(N(E56)&gt;N(G56),B56,D56)))))</f>
        <v>VASLIN Guillaume 4C1564</v>
      </c>
      <c r="J56" s="39" t="str">
        <f t="shared" si="6"/>
        <v>XX</v>
      </c>
      <c r="K56" s="32">
        <f>IF(TRIM(D56)="","",IF(TRIM(B56)="","",IF(AND(E56=0,G56=0),REPT("_",15),IF(E56=G56,REPT("? ",5),IF(N(E56)&gt;N(G56),D56,B56)))))</f>
      </c>
      <c r="L56" s="24"/>
      <c r="M56" s="18">
        <f>VLOOKUP(I56,[0]!cla,2,TRUE)</f>
        <v>1564</v>
      </c>
      <c r="N56" s="18">
        <f>VLOOKUP(I56,[0]!cla,3,TRUE)</f>
        <v>13</v>
      </c>
      <c r="O56" s="18" t="e">
        <f>VLOOKUP(K56,[0]!cla,2,TRUE)</f>
        <v>#VALUE!</v>
      </c>
      <c r="P56" s="18" t="e">
        <f>VLOOKUP(K56,[0]!cla,3,TRUE)</f>
        <v>#VALUE!</v>
      </c>
      <c r="Q56" s="18" t="b">
        <f aca="true" t="shared" si="9" ref="Q56:Q71">IF(OR(T(E56)="f",T(G56)="f"),TRUE,(ISERROR(P56)))</f>
        <v>1</v>
      </c>
      <c r="R56" s="29" t="e">
        <f t="shared" si="3"/>
        <v>#VALUE!</v>
      </c>
      <c r="V56" s="2"/>
      <c r="W56" s="2"/>
      <c r="X56" s="2"/>
      <c r="Y56" s="2"/>
      <c r="Z56" s="2"/>
    </row>
    <row r="57" spans="1:26" ht="12" customHeight="1">
      <c r="A57" s="62"/>
      <c r="B57" s="22" t="str">
        <f>K7</f>
        <v>GUERPILLON Bruno NC4100</v>
      </c>
      <c r="C57" s="21" t="s">
        <v>111</v>
      </c>
      <c r="D57" s="22">
        <f>K6</f>
      </c>
      <c r="E57" s="176"/>
      <c r="F57" s="6" t="s">
        <v>111</v>
      </c>
      <c r="G57" s="4"/>
      <c r="H57" s="50" t="s">
        <v>96</v>
      </c>
      <c r="I57" s="22" t="str">
        <f aca="true" t="shared" si="10" ref="I57:I71">IF(TRIM(D57)="",B57,IF(TRIM(B57)="",D57,IF(AND(E57=0,G57=0),REPT("_",15),IF(E57=G57,REPT("? ",5),IF(N(E57)&gt;N(G57),B57,D57)))))</f>
        <v>GUERPILLON Bruno NC4100</v>
      </c>
      <c r="J57" s="39" t="str">
        <f t="shared" si="6"/>
        <v>XX</v>
      </c>
      <c r="K57" s="32">
        <f aca="true" t="shared" si="11" ref="K57:K71">IF(TRIM(D57)="","",IF(TRIM(B57)="","",IF(AND(E57=0,G57=0),REPT("_",15),IF(E57=G57,REPT("? ",5),IF(N(E57)&gt;N(G57),D57,B57)))))</f>
      </c>
      <c r="L57" s="24"/>
      <c r="M57" s="18">
        <f>VLOOKUP(I57,[0]!cla,2,TRUE)</f>
        <v>4100</v>
      </c>
      <c r="N57" s="18">
        <f>VLOOKUP(I57,[0]!cla,3,TRUE)</f>
        <v>18</v>
      </c>
      <c r="O57" s="18" t="e">
        <f>VLOOKUP(K57,[0]!cla,2,TRUE)</f>
        <v>#VALUE!</v>
      </c>
      <c r="P57" s="18" t="e">
        <f>VLOOKUP(K57,[0]!cla,3,TRUE)</f>
        <v>#VALUE!</v>
      </c>
      <c r="Q57" s="18" t="b">
        <f t="shared" si="9"/>
        <v>1</v>
      </c>
      <c r="R57" s="29" t="e">
        <f t="shared" si="3"/>
        <v>#VALUE!</v>
      </c>
      <c r="V57" s="2"/>
      <c r="W57" s="2"/>
      <c r="X57" s="2"/>
      <c r="Y57" s="2"/>
      <c r="Z57" s="2"/>
    </row>
    <row r="58" spans="1:26" ht="12" customHeight="1">
      <c r="A58" s="62"/>
      <c r="B58" s="22" t="str">
        <f>K9</f>
        <v>BOUTET Christophe 5B2739</v>
      </c>
      <c r="C58" s="21" t="s">
        <v>111</v>
      </c>
      <c r="D58" s="22">
        <f>K8</f>
      </c>
      <c r="E58" s="176"/>
      <c r="F58" s="6" t="s">
        <v>111</v>
      </c>
      <c r="G58" s="4"/>
      <c r="H58" s="50" t="s">
        <v>96</v>
      </c>
      <c r="I58" s="22" t="str">
        <f t="shared" si="10"/>
        <v>BOUTET Christophe 5B2739</v>
      </c>
      <c r="J58" s="39" t="str">
        <f t="shared" si="6"/>
        <v>XX</v>
      </c>
      <c r="K58" s="32">
        <f t="shared" si="11"/>
      </c>
      <c r="L58" s="24"/>
      <c r="M58" s="18">
        <f>VLOOKUP(I58,[0]!cla,2,TRUE)</f>
        <v>2739</v>
      </c>
      <c r="N58" s="18">
        <f>VLOOKUP(I58,[0]!cla,3,TRUE)</f>
        <v>16</v>
      </c>
      <c r="O58" s="18" t="e">
        <f>VLOOKUP(K58,[0]!cla,2,TRUE)</f>
        <v>#VALUE!</v>
      </c>
      <c r="P58" s="18" t="e">
        <f>VLOOKUP(K58,[0]!cla,3,TRUE)</f>
        <v>#VALUE!</v>
      </c>
      <c r="Q58" s="18" t="b">
        <f t="shared" si="9"/>
        <v>1</v>
      </c>
      <c r="R58" s="29" t="e">
        <f t="shared" si="3"/>
        <v>#VALUE!</v>
      </c>
      <c r="V58" s="2"/>
      <c r="W58" s="2"/>
      <c r="X58" s="2"/>
      <c r="Y58" s="2"/>
      <c r="Z58" s="2"/>
    </row>
    <row r="59" spans="1:26" ht="12" customHeight="1">
      <c r="A59" s="62"/>
      <c r="B59" s="22" t="str">
        <f>K11</f>
        <v>LEOTIN Pierre NC4100</v>
      </c>
      <c r="C59" s="21" t="s">
        <v>111</v>
      </c>
      <c r="D59" s="22">
        <f>K10</f>
      </c>
      <c r="E59" s="176"/>
      <c r="F59" s="6" t="s">
        <v>111</v>
      </c>
      <c r="G59" s="4"/>
      <c r="H59" s="50" t="s">
        <v>96</v>
      </c>
      <c r="I59" s="22" t="str">
        <f t="shared" si="10"/>
        <v>LEOTIN Pierre NC4100</v>
      </c>
      <c r="J59" s="39" t="str">
        <f t="shared" si="6"/>
        <v>XX</v>
      </c>
      <c r="K59" s="32">
        <f t="shared" si="11"/>
      </c>
      <c r="L59" s="24"/>
      <c r="M59" s="18">
        <f>VLOOKUP(I59,[0]!cla,2,TRUE)</f>
        <v>4100</v>
      </c>
      <c r="N59" s="18">
        <f>VLOOKUP(I59,[0]!cla,3,TRUE)</f>
        <v>18</v>
      </c>
      <c r="O59" s="18" t="e">
        <f>VLOOKUP(K59,[0]!cla,2,TRUE)</f>
        <v>#VALUE!</v>
      </c>
      <c r="P59" s="18" t="e">
        <f>VLOOKUP(K59,[0]!cla,3,TRUE)</f>
        <v>#VALUE!</v>
      </c>
      <c r="Q59" s="18" t="b">
        <f t="shared" si="9"/>
        <v>1</v>
      </c>
      <c r="R59" s="29" t="e">
        <f t="shared" si="3"/>
        <v>#VALUE!</v>
      </c>
      <c r="V59" s="2"/>
      <c r="W59" s="5"/>
      <c r="X59" s="2"/>
      <c r="Y59" s="2"/>
      <c r="Z59" s="2"/>
    </row>
    <row r="60" spans="1:26" ht="12" customHeight="1">
      <c r="A60" s="62"/>
      <c r="B60" s="22" t="str">
        <f>K13</f>
        <v>CREMOUX Laurent 4D1800</v>
      </c>
      <c r="C60" s="21" t="s">
        <v>111</v>
      </c>
      <c r="D60" s="22">
        <f>K12</f>
      </c>
      <c r="E60" s="176"/>
      <c r="F60" s="6" t="s">
        <v>111</v>
      </c>
      <c r="G60" s="4"/>
      <c r="H60" s="50" t="s">
        <v>96</v>
      </c>
      <c r="I60" s="22" t="str">
        <f t="shared" si="10"/>
        <v>CREMOUX Laurent 4D1800</v>
      </c>
      <c r="J60" s="39" t="str">
        <f t="shared" si="6"/>
        <v>XX</v>
      </c>
      <c r="K60" s="32">
        <f t="shared" si="11"/>
      </c>
      <c r="L60" s="24"/>
      <c r="M60" s="18">
        <f>VLOOKUP(I60,[0]!cla,2,TRUE)</f>
        <v>1800</v>
      </c>
      <c r="N60" s="18">
        <f>VLOOKUP(I60,[0]!cla,3,TRUE)</f>
        <v>14</v>
      </c>
      <c r="O60" s="18" t="e">
        <f>VLOOKUP(K60,[0]!cla,2,TRUE)</f>
        <v>#VALUE!</v>
      </c>
      <c r="P60" s="18" t="e">
        <f>VLOOKUP(K60,[0]!cla,3,TRUE)</f>
        <v>#VALUE!</v>
      </c>
      <c r="Q60" s="18" t="b">
        <f t="shared" si="9"/>
        <v>1</v>
      </c>
      <c r="R60" s="29" t="e">
        <f t="shared" si="3"/>
        <v>#VALUE!</v>
      </c>
      <c r="V60" s="2"/>
      <c r="W60" s="2"/>
      <c r="X60" s="2"/>
      <c r="Y60" s="2"/>
      <c r="Z60" s="2"/>
    </row>
    <row r="61" spans="1:26" ht="12" customHeight="1">
      <c r="A61" s="62"/>
      <c r="B61" s="22" t="str">
        <f>K15</f>
        <v>SARRADE LOUCHEUR Arthur NC4100</v>
      </c>
      <c r="C61" s="21" t="s">
        <v>111</v>
      </c>
      <c r="D61" s="22">
        <f>K14</f>
      </c>
      <c r="E61" s="176"/>
      <c r="F61" s="6" t="s">
        <v>111</v>
      </c>
      <c r="G61" s="4"/>
      <c r="H61" s="50" t="s">
        <v>96</v>
      </c>
      <c r="I61" s="22" t="str">
        <f t="shared" si="10"/>
        <v>SARRADE LOUCHEUR Arthur NC4100</v>
      </c>
      <c r="J61" s="39" t="str">
        <f t="shared" si="6"/>
        <v>XX</v>
      </c>
      <c r="K61" s="32">
        <f t="shared" si="11"/>
      </c>
      <c r="L61" s="24"/>
      <c r="M61" s="18">
        <f>VLOOKUP(I61,[0]!cla,2,TRUE)</f>
        <v>4100</v>
      </c>
      <c r="N61" s="18">
        <f>VLOOKUP(I61,[0]!cla,3,TRUE)</f>
        <v>18</v>
      </c>
      <c r="O61" s="18" t="e">
        <f>VLOOKUP(K61,[0]!cla,2,TRUE)</f>
        <v>#VALUE!</v>
      </c>
      <c r="P61" s="18" t="e">
        <f>VLOOKUP(K61,[0]!cla,3,TRUE)</f>
        <v>#VALUE!</v>
      </c>
      <c r="Q61" s="18" t="b">
        <f t="shared" si="9"/>
        <v>1</v>
      </c>
      <c r="R61" s="29" t="e">
        <f t="shared" si="3"/>
        <v>#VALUE!</v>
      </c>
      <c r="V61" s="2"/>
      <c r="W61" s="2"/>
      <c r="X61" s="2"/>
      <c r="Y61" s="2"/>
      <c r="Z61" s="2"/>
    </row>
    <row r="62" spans="1:26" ht="12" customHeight="1">
      <c r="A62" s="62"/>
      <c r="B62" s="22" t="str">
        <f>K17</f>
        <v>CAMP Mickaël 4D1842</v>
      </c>
      <c r="C62" s="21" t="s">
        <v>111</v>
      </c>
      <c r="D62" s="22">
        <f>K16</f>
      </c>
      <c r="E62" s="176"/>
      <c r="F62" s="6" t="s">
        <v>111</v>
      </c>
      <c r="G62" s="4"/>
      <c r="H62" s="50" t="s">
        <v>96</v>
      </c>
      <c r="I62" s="22" t="str">
        <f t="shared" si="10"/>
        <v>CAMP Mickaël 4D1842</v>
      </c>
      <c r="J62" s="39" t="str">
        <f t="shared" si="6"/>
        <v>XX</v>
      </c>
      <c r="K62" s="32">
        <f t="shared" si="11"/>
      </c>
      <c r="L62" s="24"/>
      <c r="M62" s="18">
        <f>VLOOKUP(I62,[0]!cla,2,TRUE)</f>
        <v>1842</v>
      </c>
      <c r="N62" s="18">
        <f>VLOOKUP(I62,[0]!cla,3,TRUE)</f>
        <v>14</v>
      </c>
      <c r="O62" s="18" t="e">
        <f>VLOOKUP(K62,[0]!cla,2,TRUE)</f>
        <v>#VALUE!</v>
      </c>
      <c r="P62" s="18" t="e">
        <f>VLOOKUP(K62,[0]!cla,3,TRUE)</f>
        <v>#VALUE!</v>
      </c>
      <c r="Q62" s="18" t="b">
        <f t="shared" si="9"/>
        <v>1</v>
      </c>
      <c r="R62" s="29" t="e">
        <f t="shared" si="3"/>
        <v>#VALUE!</v>
      </c>
      <c r="V62" s="2"/>
      <c r="W62" s="2"/>
      <c r="X62" s="2"/>
      <c r="Y62" s="2"/>
      <c r="Z62" s="2"/>
    </row>
    <row r="63" spans="1:26" ht="12" customHeight="1">
      <c r="A63" s="62"/>
      <c r="B63" s="22" t="str">
        <f>K19</f>
        <v>CARRE Romain NC4100</v>
      </c>
      <c r="C63" s="21" t="s">
        <v>111</v>
      </c>
      <c r="D63" s="22">
        <f>K18</f>
      </c>
      <c r="E63" s="176"/>
      <c r="F63" s="6" t="s">
        <v>111</v>
      </c>
      <c r="G63" s="4"/>
      <c r="H63" s="50" t="s">
        <v>96</v>
      </c>
      <c r="I63" s="22" t="str">
        <f t="shared" si="10"/>
        <v>CARRE Romain NC4100</v>
      </c>
      <c r="J63" s="39" t="str">
        <f t="shared" si="6"/>
        <v>XX</v>
      </c>
      <c r="K63" s="32">
        <f t="shared" si="11"/>
      </c>
      <c r="L63" s="24"/>
      <c r="M63" s="18">
        <f>VLOOKUP(I63,[0]!cla,2,TRUE)</f>
        <v>4100</v>
      </c>
      <c r="N63" s="18">
        <f>VLOOKUP(I63,[0]!cla,3,TRUE)</f>
        <v>18</v>
      </c>
      <c r="O63" s="18" t="e">
        <f>VLOOKUP(K63,[0]!cla,2,TRUE)</f>
        <v>#VALUE!</v>
      </c>
      <c r="P63" s="18" t="e">
        <f>VLOOKUP(K63,[0]!cla,3,TRUE)</f>
        <v>#VALUE!</v>
      </c>
      <c r="Q63" s="18" t="b">
        <f t="shared" si="9"/>
        <v>1</v>
      </c>
      <c r="R63" s="29" t="e">
        <f t="shared" si="3"/>
        <v>#VALUE!</v>
      </c>
      <c r="V63" s="2"/>
      <c r="W63" s="2"/>
      <c r="X63" s="2"/>
      <c r="Y63" s="2"/>
      <c r="Z63" s="2"/>
    </row>
    <row r="64" spans="1:26" ht="12" customHeight="1">
      <c r="A64" s="62"/>
      <c r="B64" s="22" t="str">
        <f>K20</f>
        <v>COUTURIER Romain NC4100</v>
      </c>
      <c r="C64" s="21" t="s">
        <v>111</v>
      </c>
      <c r="D64" s="22">
        <f>K21</f>
      </c>
      <c r="E64" s="176"/>
      <c r="F64" s="6" t="s">
        <v>111</v>
      </c>
      <c r="G64" s="4"/>
      <c r="H64" s="50" t="s">
        <v>96</v>
      </c>
      <c r="I64" s="22" t="str">
        <f t="shared" si="10"/>
        <v>COUTURIER Romain NC4100</v>
      </c>
      <c r="J64" s="39" t="str">
        <f t="shared" si="6"/>
        <v>XX</v>
      </c>
      <c r="K64" s="32">
        <f t="shared" si="11"/>
      </c>
      <c r="L64" s="24"/>
      <c r="M64" s="18">
        <f>VLOOKUP(I64,[0]!cla,2,TRUE)</f>
        <v>4100</v>
      </c>
      <c r="N64" s="18">
        <f>VLOOKUP(I64,[0]!cla,3,TRUE)</f>
        <v>18</v>
      </c>
      <c r="O64" s="18" t="e">
        <f>VLOOKUP(K64,[0]!cla,2,TRUE)</f>
        <v>#VALUE!</v>
      </c>
      <c r="P64" s="18" t="e">
        <f>VLOOKUP(K64,[0]!cla,3,TRUE)</f>
        <v>#VALUE!</v>
      </c>
      <c r="Q64" s="18" t="b">
        <f t="shared" si="9"/>
        <v>1</v>
      </c>
      <c r="R64" s="29" t="e">
        <f t="shared" si="3"/>
        <v>#VALUE!</v>
      </c>
      <c r="V64" s="2"/>
      <c r="W64" s="2"/>
      <c r="X64" s="2"/>
      <c r="Y64" s="2"/>
      <c r="Z64" s="2"/>
    </row>
    <row r="65" spans="1:26" ht="12" customHeight="1">
      <c r="A65" s="62"/>
      <c r="B65" s="22" t="str">
        <f>K22</f>
        <v>POUTAYS Richard 4D1907</v>
      </c>
      <c r="C65" s="21" t="s">
        <v>111</v>
      </c>
      <c r="D65" s="22">
        <f>K23</f>
      </c>
      <c r="E65" s="176"/>
      <c r="F65" s="6" t="s">
        <v>111</v>
      </c>
      <c r="G65" s="4"/>
      <c r="H65" s="50" t="s">
        <v>96</v>
      </c>
      <c r="I65" s="22" t="str">
        <f t="shared" si="10"/>
        <v>POUTAYS Richard 4D1907</v>
      </c>
      <c r="J65" s="39" t="str">
        <f t="shared" si="6"/>
        <v>XX</v>
      </c>
      <c r="K65" s="32">
        <f t="shared" si="11"/>
      </c>
      <c r="L65" s="24"/>
      <c r="M65" s="18">
        <f>VLOOKUP(I65,[0]!cla,2,TRUE)</f>
        <v>1907</v>
      </c>
      <c r="N65" s="18">
        <f>VLOOKUP(I65,[0]!cla,3,TRUE)</f>
        <v>14</v>
      </c>
      <c r="O65" s="18" t="e">
        <f>VLOOKUP(K65,[0]!cla,2,TRUE)</f>
        <v>#VALUE!</v>
      </c>
      <c r="P65" s="18" t="e">
        <f>VLOOKUP(K65,[0]!cla,3,TRUE)</f>
        <v>#VALUE!</v>
      </c>
      <c r="Q65" s="18" t="b">
        <f t="shared" si="9"/>
        <v>1</v>
      </c>
      <c r="R65" s="29" t="e">
        <f t="shared" si="3"/>
        <v>#VALUE!</v>
      </c>
      <c r="V65" s="2"/>
      <c r="W65" s="2"/>
      <c r="X65" s="2"/>
      <c r="Y65" s="2"/>
      <c r="Z65" s="2"/>
    </row>
    <row r="66" spans="1:26" ht="12" customHeight="1">
      <c r="A66" s="62"/>
      <c r="B66" s="22" t="str">
        <f>K24</f>
        <v>KINDTS Wilfrid NC4100</v>
      </c>
      <c r="C66" s="21" t="s">
        <v>111</v>
      </c>
      <c r="D66" s="22">
        <f>K25</f>
      </c>
      <c r="E66" s="176"/>
      <c r="F66" s="6" t="s">
        <v>111</v>
      </c>
      <c r="G66" s="4"/>
      <c r="H66" s="50" t="s">
        <v>96</v>
      </c>
      <c r="I66" s="22" t="str">
        <f t="shared" si="10"/>
        <v>KINDTS Wilfrid NC4100</v>
      </c>
      <c r="J66" s="39" t="str">
        <f t="shared" si="6"/>
        <v>XX</v>
      </c>
      <c r="K66" s="32">
        <f t="shared" si="11"/>
      </c>
      <c r="L66" s="24"/>
      <c r="M66" s="18">
        <f>VLOOKUP(I66,[0]!cla,2,TRUE)</f>
        <v>4100</v>
      </c>
      <c r="N66" s="18">
        <f>VLOOKUP(I66,[0]!cla,3,TRUE)</f>
        <v>18</v>
      </c>
      <c r="O66" s="18" t="e">
        <f>VLOOKUP(K66,[0]!cla,2,TRUE)</f>
        <v>#VALUE!</v>
      </c>
      <c r="P66" s="18" t="e">
        <f>VLOOKUP(K66,[0]!cla,3,TRUE)</f>
        <v>#VALUE!</v>
      </c>
      <c r="Q66" s="18" t="b">
        <f t="shared" si="9"/>
        <v>1</v>
      </c>
      <c r="R66" s="29" t="e">
        <f t="shared" si="3"/>
        <v>#VALUE!</v>
      </c>
      <c r="V66" s="2"/>
      <c r="W66" s="2"/>
      <c r="X66" s="2"/>
      <c r="Y66" s="2"/>
      <c r="Z66" s="2"/>
    </row>
    <row r="67" spans="1:26" ht="12" customHeight="1">
      <c r="A67" s="62"/>
      <c r="B67" s="22" t="str">
        <f>K26</f>
        <v>POSSARD Yves 4C1420</v>
      </c>
      <c r="C67" s="21" t="s">
        <v>111</v>
      </c>
      <c r="D67" s="22">
        <f>K27</f>
      </c>
      <c r="E67" s="176"/>
      <c r="F67" s="6" t="s">
        <v>111</v>
      </c>
      <c r="G67" s="4"/>
      <c r="H67" s="50" t="s">
        <v>96</v>
      </c>
      <c r="I67" s="22" t="str">
        <f t="shared" si="10"/>
        <v>POSSARD Yves 4C1420</v>
      </c>
      <c r="J67" s="39" t="str">
        <f t="shared" si="6"/>
        <v>XX</v>
      </c>
      <c r="K67" s="32">
        <f t="shared" si="11"/>
      </c>
      <c r="L67" s="24"/>
      <c r="M67" s="18">
        <f>VLOOKUP(I67,[0]!cla,2,TRUE)</f>
        <v>1420</v>
      </c>
      <c r="N67" s="18">
        <f>VLOOKUP(I67,[0]!cla,3,TRUE)</f>
        <v>13</v>
      </c>
      <c r="O67" s="18" t="e">
        <f>VLOOKUP(K67,[0]!cla,2,TRUE)</f>
        <v>#VALUE!</v>
      </c>
      <c r="P67" s="18" t="e">
        <f>VLOOKUP(K67,[0]!cla,3,TRUE)</f>
        <v>#VALUE!</v>
      </c>
      <c r="Q67" s="18" t="b">
        <f t="shared" si="9"/>
        <v>1</v>
      </c>
      <c r="R67" s="29" t="e">
        <f t="shared" si="3"/>
        <v>#VALUE!</v>
      </c>
      <c r="V67" s="2"/>
      <c r="W67" s="2"/>
      <c r="X67" s="2"/>
      <c r="Y67" s="2"/>
      <c r="Z67" s="2"/>
    </row>
    <row r="68" spans="1:26" ht="12" customHeight="1">
      <c r="A68" s="62"/>
      <c r="B68" s="22" t="str">
        <f>K28</f>
        <v>DACHARRY Didier NC4100</v>
      </c>
      <c r="C68" s="21" t="s">
        <v>111</v>
      </c>
      <c r="D68" s="22">
        <f>K29</f>
      </c>
      <c r="E68" s="176"/>
      <c r="F68" s="6" t="s">
        <v>111</v>
      </c>
      <c r="G68" s="4"/>
      <c r="H68" s="50" t="s">
        <v>96</v>
      </c>
      <c r="I68" s="22" t="str">
        <f t="shared" si="10"/>
        <v>DACHARRY Didier NC4100</v>
      </c>
      <c r="J68" s="39" t="str">
        <f t="shared" si="6"/>
        <v>XX</v>
      </c>
      <c r="K68" s="32">
        <f t="shared" si="11"/>
      </c>
      <c r="L68" s="24"/>
      <c r="M68" s="18">
        <f>VLOOKUP(I68,[0]!cla,2,TRUE)</f>
        <v>4100</v>
      </c>
      <c r="N68" s="18">
        <f>VLOOKUP(I68,[0]!cla,3,TRUE)</f>
        <v>18</v>
      </c>
      <c r="O68" s="18" t="e">
        <f>VLOOKUP(K68,[0]!cla,2,TRUE)</f>
        <v>#VALUE!</v>
      </c>
      <c r="P68" s="18" t="e">
        <f>VLOOKUP(K68,[0]!cla,3,TRUE)</f>
        <v>#VALUE!</v>
      </c>
      <c r="Q68" s="18" t="b">
        <f t="shared" si="9"/>
        <v>1</v>
      </c>
      <c r="R68" s="29" t="e">
        <f t="shared" si="3"/>
        <v>#VALUE!</v>
      </c>
      <c r="V68" s="2"/>
      <c r="W68" s="2"/>
      <c r="X68" s="2"/>
      <c r="Y68" s="2"/>
      <c r="Z68" s="2"/>
    </row>
    <row r="69" spans="1:26" ht="12" customHeight="1">
      <c r="A69" s="62"/>
      <c r="B69" s="22" t="str">
        <f>K30</f>
        <v>MONTILLET Patrick 4B1140</v>
      </c>
      <c r="C69" s="21" t="s">
        <v>111</v>
      </c>
      <c r="D69" s="22">
        <f>K31</f>
      </c>
      <c r="E69" s="176"/>
      <c r="F69" s="6" t="s">
        <v>111</v>
      </c>
      <c r="G69" s="4"/>
      <c r="H69" s="50" t="s">
        <v>96</v>
      </c>
      <c r="I69" s="22" t="str">
        <f t="shared" si="10"/>
        <v>MONTILLET Patrick 4B1140</v>
      </c>
      <c r="J69" s="39" t="str">
        <f t="shared" si="6"/>
        <v>XX</v>
      </c>
      <c r="K69" s="32">
        <f t="shared" si="11"/>
      </c>
      <c r="L69" s="24"/>
      <c r="M69" s="18">
        <f>VLOOKUP(I69,[0]!cla,2,TRUE)</f>
        <v>1140</v>
      </c>
      <c r="N69" s="18">
        <f>VLOOKUP(I69,[0]!cla,3,TRUE)</f>
        <v>12</v>
      </c>
      <c r="O69" s="18" t="e">
        <f>VLOOKUP(K69,[0]!cla,2,TRUE)</f>
        <v>#VALUE!</v>
      </c>
      <c r="P69" s="18" t="e">
        <f>VLOOKUP(K69,[0]!cla,3,TRUE)</f>
        <v>#VALUE!</v>
      </c>
      <c r="Q69" s="18" t="b">
        <f t="shared" si="9"/>
        <v>1</v>
      </c>
      <c r="R69" s="29" t="e">
        <f aca="true" t="shared" si="12" ref="R69:R132">IF(VALUE(D69)&lt;VALUE(B69),"NON","")</f>
        <v>#VALUE!</v>
      </c>
      <c r="V69" s="2"/>
      <c r="W69" s="2"/>
      <c r="X69" s="2"/>
      <c r="Y69" s="2"/>
      <c r="Z69" s="2"/>
    </row>
    <row r="70" spans="1:26" ht="12" customHeight="1">
      <c r="A70" s="62"/>
      <c r="B70" s="22" t="str">
        <f>K32</f>
        <v>VERGNE Jean Marc NC4100</v>
      </c>
      <c r="C70" s="21" t="s">
        <v>111</v>
      </c>
      <c r="D70" s="22">
        <f>K33</f>
      </c>
      <c r="E70" s="176"/>
      <c r="F70" s="6" t="s">
        <v>111</v>
      </c>
      <c r="G70" s="4"/>
      <c r="H70" s="50" t="s">
        <v>96</v>
      </c>
      <c r="I70" s="22" t="str">
        <f t="shared" si="10"/>
        <v>VERGNE Jean Marc NC4100</v>
      </c>
      <c r="J70" s="39" t="str">
        <f t="shared" si="6"/>
        <v>XX</v>
      </c>
      <c r="K70" s="32">
        <f t="shared" si="11"/>
      </c>
      <c r="L70" s="24"/>
      <c r="M70" s="18">
        <f>VLOOKUP(I70,[0]!cla,2,TRUE)</f>
        <v>4100</v>
      </c>
      <c r="N70" s="18">
        <f>VLOOKUP(I70,[0]!cla,3,TRUE)</f>
        <v>18</v>
      </c>
      <c r="O70" s="18" t="e">
        <f>VLOOKUP(K70,[0]!cla,2,TRUE)</f>
        <v>#VALUE!</v>
      </c>
      <c r="P70" s="18" t="e">
        <f>VLOOKUP(K70,[0]!cla,3,TRUE)</f>
        <v>#VALUE!</v>
      </c>
      <c r="Q70" s="18" t="b">
        <f t="shared" si="9"/>
        <v>1</v>
      </c>
      <c r="R70" s="29" t="e">
        <f t="shared" si="12"/>
        <v>#VALUE!</v>
      </c>
      <c r="V70" s="2"/>
      <c r="W70" s="2"/>
      <c r="X70" s="2"/>
      <c r="Y70" s="2"/>
      <c r="Z70" s="2"/>
    </row>
    <row r="71" spans="1:26" ht="12" customHeight="1">
      <c r="A71" s="62"/>
      <c r="B71" s="22" t="str">
        <f>K34</f>
        <v>DUFAURE Thomas 4C1444</v>
      </c>
      <c r="C71" s="21" t="s">
        <v>111</v>
      </c>
      <c r="D71" s="22">
        <f>K35</f>
      </c>
      <c r="E71" s="176"/>
      <c r="F71" s="6" t="s">
        <v>111</v>
      </c>
      <c r="G71" s="4"/>
      <c r="H71" s="50" t="s">
        <v>96</v>
      </c>
      <c r="I71" s="22" t="str">
        <f t="shared" si="10"/>
        <v>DUFAURE Thomas 4C1444</v>
      </c>
      <c r="J71" s="39" t="str">
        <f t="shared" si="6"/>
        <v>XX</v>
      </c>
      <c r="K71" s="32">
        <f t="shared" si="11"/>
      </c>
      <c r="L71" s="24"/>
      <c r="M71" s="18">
        <f>VLOOKUP(I71,[0]!cla,2,TRUE)</f>
        <v>1444</v>
      </c>
      <c r="N71" s="18">
        <f>VLOOKUP(I71,[0]!cla,3,TRUE)</f>
        <v>13</v>
      </c>
      <c r="O71" s="18" t="e">
        <f>VLOOKUP(K71,[0]!cla,2,TRUE)</f>
        <v>#VALUE!</v>
      </c>
      <c r="P71" s="18" t="e">
        <f>VLOOKUP(K71,[0]!cla,3,TRUE)</f>
        <v>#VALUE!</v>
      </c>
      <c r="Q71" s="18" t="b">
        <f t="shared" si="9"/>
        <v>1</v>
      </c>
      <c r="R71" s="29" t="e">
        <f t="shared" si="12"/>
        <v>#VALUE!</v>
      </c>
      <c r="V71" s="2"/>
      <c r="W71" s="2"/>
      <c r="X71" s="2"/>
      <c r="Y71" s="2"/>
      <c r="Z71" s="2"/>
    </row>
    <row r="72" spans="1:26" ht="12" customHeight="1" thickBot="1">
      <c r="A72" s="62"/>
      <c r="B72" s="22"/>
      <c r="C72" s="22"/>
      <c r="D72" s="22"/>
      <c r="E72" s="176"/>
      <c r="F72" s="6"/>
      <c r="G72" s="4"/>
      <c r="H72" s="50"/>
      <c r="I72" s="22"/>
      <c r="J72" s="39"/>
      <c r="K72" s="32"/>
      <c r="L72" s="24"/>
      <c r="R72" s="29">
        <f t="shared" si="12"/>
      </c>
      <c r="V72" s="2"/>
      <c r="W72" s="2"/>
      <c r="X72" s="2"/>
      <c r="Y72" s="2"/>
      <c r="Z72" s="2"/>
    </row>
    <row r="73" spans="1:26" ht="12" customHeight="1">
      <c r="A73" s="71"/>
      <c r="B73" s="64" t="s">
        <v>114</v>
      </c>
      <c r="C73" s="20"/>
      <c r="D73" s="20"/>
      <c r="E73" s="176"/>
      <c r="F73" s="7"/>
      <c r="G73" s="10"/>
      <c r="H73" s="52"/>
      <c r="I73" s="20"/>
      <c r="J73" s="38"/>
      <c r="K73" s="31"/>
      <c r="L73" s="24"/>
      <c r="R73" s="29" t="e">
        <f>IF(VALUE(D73)&lt;VALUE(B73),"NON","")</f>
        <v>#VALUE!</v>
      </c>
      <c r="V73" s="2"/>
      <c r="W73" s="2"/>
      <c r="X73" s="2"/>
      <c r="Y73" s="2"/>
      <c r="Z73" s="2"/>
    </row>
    <row r="74" spans="1:26" ht="12" customHeight="1">
      <c r="A74" s="62" t="s">
        <v>25</v>
      </c>
      <c r="B74" s="22" t="str">
        <f>I38</f>
        <v>GALLENNE Stéphane 2A37</v>
      </c>
      <c r="C74" s="21" t="s">
        <v>111</v>
      </c>
      <c r="D74" s="22" t="str">
        <f>I39</f>
        <v>GABORIEAU Christophe 3D809</v>
      </c>
      <c r="E74" s="176">
        <v>3</v>
      </c>
      <c r="F74" s="8" t="s">
        <v>111</v>
      </c>
      <c r="G74" s="4">
        <v>0</v>
      </c>
      <c r="H74" s="50" t="s">
        <v>96</v>
      </c>
      <c r="I74" s="22" t="str">
        <f aca="true" t="shared" si="13" ref="I74:I81">IF(TRIM(D74)="",B74,IF(TRIM(B74)="",D74,IF(AND(E74=0,G74=0),REPT("_",15),IF(E74=G74,REPT("? ",5),IF(N(E74)&gt;N(G74),B74,D74)))))</f>
        <v>GALLENNE Stéphane 2A37</v>
      </c>
      <c r="J74" s="39">
        <f aca="true" t="shared" si="14" ref="J74:J81">IF(AND(E74=0,G74=0),REPT("X",2),IF(E74=G74,REPT("X",2),IF(E74&gt;G74,"","")))</f>
      </c>
      <c r="K74" s="32" t="str">
        <f aca="true" t="shared" si="15" ref="K74:K81">IF(TRIM(D74)="","",IF(TRIM(B74)="","",IF(AND(E74=0,G74=0),REPT("_",15),IF(E74=G74,REPT("? ",5),IF(N(E74)&gt;N(G74),D74,B74)))))</f>
        <v>GABORIEAU Christophe 3D809</v>
      </c>
      <c r="L74" s="24"/>
      <c r="M74" s="18">
        <f>VLOOKUP(I74,[0]!cla,2,TRUE)</f>
        <v>37</v>
      </c>
      <c r="N74" s="18">
        <f>VLOOKUP(I74,[0]!cla,3,TRUE)</f>
        <v>3</v>
      </c>
      <c r="O74" s="18">
        <f>VLOOKUP(K74,[0]!cla,2,TRUE)</f>
        <v>809</v>
      </c>
      <c r="P74" s="18">
        <f>VLOOKUP(K74,[0]!cla,3,TRUE)</f>
        <v>10</v>
      </c>
      <c r="Q74" s="18" t="b">
        <f aca="true" t="shared" si="16" ref="Q74:Q81">IF(OR(T(E74)="f",T(G74)="f"),TRUE,(ISERROR(P74)))</f>
        <v>0</v>
      </c>
      <c r="R74" s="29" t="e">
        <f t="shared" si="12"/>
        <v>#VALUE!</v>
      </c>
      <c r="V74" s="2"/>
      <c r="W74" s="2"/>
      <c r="X74" s="2"/>
      <c r="Y74" s="2"/>
      <c r="Z74" s="2"/>
    </row>
    <row r="75" spans="1:26" ht="12" customHeight="1">
      <c r="A75" s="62" t="s">
        <v>25</v>
      </c>
      <c r="B75" s="22" t="str">
        <f>I40</f>
        <v>BARANDIARAN Hervé 3A367</v>
      </c>
      <c r="C75" s="21" t="s">
        <v>111</v>
      </c>
      <c r="D75" s="22" t="str">
        <f>I41</f>
        <v>OLIVIER Nicolas 3B398</v>
      </c>
      <c r="E75" s="176">
        <v>3</v>
      </c>
      <c r="F75" s="8" t="s">
        <v>111</v>
      </c>
      <c r="G75" s="4">
        <v>0</v>
      </c>
      <c r="H75" s="50" t="s">
        <v>96</v>
      </c>
      <c r="I75" s="22" t="str">
        <f t="shared" si="13"/>
        <v>BARANDIARAN Hervé 3A367</v>
      </c>
      <c r="J75" s="39">
        <f t="shared" si="14"/>
      </c>
      <c r="K75" s="32" t="str">
        <f t="shared" si="15"/>
        <v>OLIVIER Nicolas 3B398</v>
      </c>
      <c r="L75" s="24"/>
      <c r="M75" s="18">
        <f>VLOOKUP(I75,[0]!cla,2,TRUE)</f>
        <v>367</v>
      </c>
      <c r="N75" s="18">
        <f>VLOOKUP(I75,[0]!cla,3,TRUE)</f>
        <v>7</v>
      </c>
      <c r="O75" s="18">
        <f>VLOOKUP(K75,[0]!cla,2,TRUE)</f>
        <v>398</v>
      </c>
      <c r="P75" s="18">
        <f>VLOOKUP(K75,[0]!cla,3,TRUE)</f>
        <v>8</v>
      </c>
      <c r="Q75" s="18" t="b">
        <f t="shared" si="16"/>
        <v>0</v>
      </c>
      <c r="R75" s="29" t="e">
        <f t="shared" si="12"/>
        <v>#VALUE!</v>
      </c>
      <c r="V75" s="2"/>
      <c r="W75" s="2"/>
      <c r="X75" s="2"/>
      <c r="Y75" s="2"/>
      <c r="Z75" s="2"/>
    </row>
    <row r="76" spans="1:26" ht="12" customHeight="1">
      <c r="A76" s="62" t="s">
        <v>25</v>
      </c>
      <c r="B76" s="22" t="str">
        <f>I42</f>
        <v>COTELO Aurélien 2D190</v>
      </c>
      <c r="C76" s="21" t="s">
        <v>111</v>
      </c>
      <c r="D76" s="22" t="str">
        <f>I43</f>
        <v>OUTTERS Stanislas 3C612</v>
      </c>
      <c r="E76" s="176">
        <v>3</v>
      </c>
      <c r="F76" s="8" t="s">
        <v>111</v>
      </c>
      <c r="G76" s="4">
        <v>0</v>
      </c>
      <c r="H76" s="50" t="s">
        <v>96</v>
      </c>
      <c r="I76" s="22" t="str">
        <f t="shared" si="13"/>
        <v>COTELO Aurélien 2D190</v>
      </c>
      <c r="J76" s="39">
        <f t="shared" si="14"/>
      </c>
      <c r="K76" s="32" t="str">
        <f t="shared" si="15"/>
        <v>OUTTERS Stanislas 3C612</v>
      </c>
      <c r="L76" s="24"/>
      <c r="M76" s="18">
        <f>VLOOKUP(I76,[0]!cla,2,TRUE)</f>
        <v>190</v>
      </c>
      <c r="N76" s="18">
        <f>VLOOKUP(I76,[0]!cla,3,TRUE)</f>
        <v>6</v>
      </c>
      <c r="O76" s="18">
        <f>VLOOKUP(K76,[0]!cla,2,TRUE)</f>
        <v>612</v>
      </c>
      <c r="P76" s="18">
        <f>VLOOKUP(K76,[0]!cla,3,TRUE)</f>
        <v>9</v>
      </c>
      <c r="Q76" s="18" t="b">
        <f t="shared" si="16"/>
        <v>0</v>
      </c>
      <c r="R76" s="29" t="e">
        <f t="shared" si="12"/>
        <v>#VALUE!</v>
      </c>
      <c r="V76" s="2"/>
      <c r="W76" s="2"/>
      <c r="X76" s="2"/>
      <c r="Y76" s="2"/>
      <c r="Z76" s="2"/>
    </row>
    <row r="77" spans="1:26" ht="12" customHeight="1">
      <c r="A77" s="62" t="s">
        <v>25</v>
      </c>
      <c r="B77" s="22" t="str">
        <f>I44</f>
        <v>GRAMOND Julien 2D192</v>
      </c>
      <c r="C77" s="21" t="s">
        <v>111</v>
      </c>
      <c r="D77" s="22" t="str">
        <f>I45</f>
        <v>ARDOUIN Philippe 4A928</v>
      </c>
      <c r="E77" s="176">
        <v>0</v>
      </c>
      <c r="F77" s="8" t="s">
        <v>111</v>
      </c>
      <c r="G77" s="4">
        <v>3</v>
      </c>
      <c r="H77" s="50" t="s">
        <v>96</v>
      </c>
      <c r="I77" s="22" t="str">
        <f t="shared" si="13"/>
        <v>ARDOUIN Philippe 4A928</v>
      </c>
      <c r="J77" s="39">
        <f t="shared" si="14"/>
      </c>
      <c r="K77" s="32" t="str">
        <f t="shared" si="15"/>
        <v>GRAMOND Julien 2D192</v>
      </c>
      <c r="L77" s="24"/>
      <c r="M77" s="18">
        <f>VLOOKUP(I77,[0]!cla,2,TRUE)</f>
        <v>928</v>
      </c>
      <c r="N77" s="18">
        <f>VLOOKUP(I77,[0]!cla,3,TRUE)</f>
        <v>11</v>
      </c>
      <c r="O77" s="18">
        <f>VLOOKUP(K77,[0]!cla,2,TRUE)</f>
        <v>192</v>
      </c>
      <c r="P77" s="18">
        <f>VLOOKUP(K77,[0]!cla,3,TRUE)</f>
        <v>6</v>
      </c>
      <c r="Q77" s="18" t="b">
        <f t="shared" si="16"/>
        <v>0</v>
      </c>
      <c r="R77" s="29" t="e">
        <f t="shared" si="12"/>
        <v>#VALUE!</v>
      </c>
      <c r="V77" s="2"/>
      <c r="W77" s="2"/>
      <c r="X77" s="2"/>
      <c r="Y77" s="2"/>
      <c r="Z77" s="2"/>
    </row>
    <row r="78" spans="1:26" ht="12" customHeight="1">
      <c r="A78" s="62" t="s">
        <v>25</v>
      </c>
      <c r="B78" s="22" t="str">
        <f>I47</f>
        <v>GARCIA Richard 2D254</v>
      </c>
      <c r="C78" s="21" t="s">
        <v>111</v>
      </c>
      <c r="D78" s="22" t="str">
        <f>I46</f>
        <v>LARDJANE Naël 3C576</v>
      </c>
      <c r="E78" s="176">
        <v>3</v>
      </c>
      <c r="F78" s="8" t="s">
        <v>111</v>
      </c>
      <c r="G78" s="4">
        <v>0</v>
      </c>
      <c r="H78" s="50" t="s">
        <v>96</v>
      </c>
      <c r="I78" s="22" t="str">
        <f t="shared" si="13"/>
        <v>GARCIA Richard 2D254</v>
      </c>
      <c r="J78" s="39">
        <f t="shared" si="14"/>
      </c>
      <c r="K78" s="32" t="str">
        <f t="shared" si="15"/>
        <v>LARDJANE Naël 3C576</v>
      </c>
      <c r="L78" s="24"/>
      <c r="M78" s="18">
        <f>VLOOKUP(I78,[0]!cla,2,TRUE)</f>
        <v>254</v>
      </c>
      <c r="N78" s="18">
        <f>VLOOKUP(I78,[0]!cla,3,TRUE)</f>
        <v>6</v>
      </c>
      <c r="O78" s="18">
        <f>VLOOKUP(K78,[0]!cla,2,TRUE)</f>
        <v>576</v>
      </c>
      <c r="P78" s="18">
        <f>VLOOKUP(K78,[0]!cla,3,TRUE)</f>
        <v>9</v>
      </c>
      <c r="Q78" s="18" t="b">
        <f t="shared" si="16"/>
        <v>0</v>
      </c>
      <c r="R78" s="29" t="e">
        <f t="shared" si="12"/>
        <v>#VALUE!</v>
      </c>
      <c r="V78" s="2"/>
      <c r="W78" s="2"/>
      <c r="X78" s="2"/>
      <c r="Y78" s="2"/>
      <c r="Z78" s="2"/>
    </row>
    <row r="79" spans="1:26" ht="12" customHeight="1">
      <c r="A79" s="62" t="s">
        <v>25</v>
      </c>
      <c r="B79" s="22" t="str">
        <f>I49</f>
        <v>GRIGNET Fabien 2B77</v>
      </c>
      <c r="C79" s="21" t="s">
        <v>111</v>
      </c>
      <c r="D79" s="22" t="str">
        <f>I48</f>
        <v>BOUDY Mathieu 4A899</v>
      </c>
      <c r="E79" s="176">
        <v>3</v>
      </c>
      <c r="F79" s="8" t="s">
        <v>111</v>
      </c>
      <c r="G79" s="4">
        <v>0</v>
      </c>
      <c r="H79" s="50" t="s">
        <v>96</v>
      </c>
      <c r="I79" s="22" t="str">
        <f t="shared" si="13"/>
        <v>GRIGNET Fabien 2B77</v>
      </c>
      <c r="J79" s="39">
        <f t="shared" si="14"/>
      </c>
      <c r="K79" s="32" t="str">
        <f t="shared" si="15"/>
        <v>BOUDY Mathieu 4A899</v>
      </c>
      <c r="L79" s="24"/>
      <c r="M79" s="18">
        <f>VLOOKUP(I79,[0]!cla,2,TRUE)</f>
        <v>77</v>
      </c>
      <c r="N79" s="18">
        <f>VLOOKUP(I79,[0]!cla,3,TRUE)</f>
        <v>4</v>
      </c>
      <c r="O79" s="18">
        <f>VLOOKUP(K79,[0]!cla,2,TRUE)</f>
        <v>899</v>
      </c>
      <c r="P79" s="18">
        <f>VLOOKUP(K79,[0]!cla,3,TRUE)</f>
        <v>11</v>
      </c>
      <c r="Q79" s="18" t="b">
        <f t="shared" si="16"/>
        <v>0</v>
      </c>
      <c r="R79" s="29" t="e">
        <f t="shared" si="12"/>
        <v>#VALUE!</v>
      </c>
      <c r="V79" s="2"/>
      <c r="W79" s="2"/>
      <c r="X79" s="2"/>
      <c r="Y79" s="2"/>
      <c r="Z79" s="2"/>
    </row>
    <row r="80" spans="1:26" ht="12" customHeight="1">
      <c r="A80" s="62" t="s">
        <v>25</v>
      </c>
      <c r="B80" s="22" t="str">
        <f>I51</f>
        <v>MARIEU Vincent 3A283</v>
      </c>
      <c r="C80" s="21" t="s">
        <v>111</v>
      </c>
      <c r="D80" s="22" t="str">
        <f>I50</f>
        <v>LACOME Jean 3B427</v>
      </c>
      <c r="E80" s="176">
        <v>3</v>
      </c>
      <c r="F80" s="8" t="s">
        <v>111</v>
      </c>
      <c r="G80" s="4">
        <v>0</v>
      </c>
      <c r="H80" s="50" t="s">
        <v>96</v>
      </c>
      <c r="I80" s="22" t="str">
        <f t="shared" si="13"/>
        <v>MARIEU Vincent 3A283</v>
      </c>
      <c r="J80" s="39">
        <f t="shared" si="14"/>
      </c>
      <c r="K80" s="32" t="str">
        <f t="shared" si="15"/>
        <v>LACOME Jean 3B427</v>
      </c>
      <c r="L80" s="24"/>
      <c r="M80" s="18">
        <f>VLOOKUP(I80,[0]!cla,2,TRUE)</f>
        <v>283</v>
      </c>
      <c r="N80" s="18">
        <f>VLOOKUP(I80,[0]!cla,3,TRUE)</f>
        <v>7</v>
      </c>
      <c r="O80" s="18">
        <f>VLOOKUP(K80,[0]!cla,2,TRUE)</f>
        <v>427</v>
      </c>
      <c r="P80" s="18">
        <f>VLOOKUP(K80,[0]!cla,3,TRUE)</f>
        <v>8</v>
      </c>
      <c r="Q80" s="18" t="b">
        <f t="shared" si="16"/>
        <v>0</v>
      </c>
      <c r="R80" s="29" t="e">
        <f t="shared" si="12"/>
        <v>#VALUE!</v>
      </c>
      <c r="V80" s="2"/>
      <c r="W80" s="2"/>
      <c r="X80" s="2"/>
      <c r="Y80" s="2"/>
      <c r="Z80" s="2"/>
    </row>
    <row r="81" spans="1:26" ht="12" customHeight="1">
      <c r="A81" s="62" t="s">
        <v>25</v>
      </c>
      <c r="B81" s="22" t="str">
        <f>I53</f>
        <v>HABOUZIT Damien 2A46</v>
      </c>
      <c r="C81" s="21" t="s">
        <v>111</v>
      </c>
      <c r="D81" s="22" t="str">
        <f>I52</f>
        <v>ROUSSEAU Franck 3D798</v>
      </c>
      <c r="E81" s="176">
        <v>3</v>
      </c>
      <c r="F81" s="8" t="s">
        <v>111</v>
      </c>
      <c r="G81" s="4">
        <v>0</v>
      </c>
      <c r="H81" s="50" t="s">
        <v>96</v>
      </c>
      <c r="I81" s="22" t="str">
        <f t="shared" si="13"/>
        <v>HABOUZIT Damien 2A46</v>
      </c>
      <c r="J81" s="39">
        <f t="shared" si="14"/>
      </c>
      <c r="K81" s="32" t="str">
        <f t="shared" si="15"/>
        <v>ROUSSEAU Franck 3D798</v>
      </c>
      <c r="L81" s="24"/>
      <c r="M81" s="18">
        <f>VLOOKUP(I81,[0]!cla,2,TRUE)</f>
        <v>46</v>
      </c>
      <c r="N81" s="18">
        <f>VLOOKUP(I81,[0]!cla,3,TRUE)</f>
        <v>3</v>
      </c>
      <c r="O81" s="18">
        <f>VLOOKUP(K81,[0]!cla,2,TRUE)</f>
        <v>798</v>
      </c>
      <c r="P81" s="18">
        <f>VLOOKUP(K81,[0]!cla,3,TRUE)</f>
        <v>10</v>
      </c>
      <c r="Q81" s="18" t="b">
        <f t="shared" si="16"/>
        <v>0</v>
      </c>
      <c r="R81" s="29" t="e">
        <f t="shared" si="12"/>
        <v>#VALUE!</v>
      </c>
      <c r="V81" s="2"/>
      <c r="W81" s="2"/>
      <c r="X81" s="2"/>
      <c r="Y81" s="2"/>
      <c r="Z81" s="2"/>
    </row>
    <row r="82" spans="1:26" ht="12" customHeight="1">
      <c r="A82" s="62"/>
      <c r="B82" s="22"/>
      <c r="C82" s="22"/>
      <c r="D82" s="22"/>
      <c r="E82" s="176"/>
      <c r="F82" s="6"/>
      <c r="G82" s="4"/>
      <c r="H82" s="50" t="s">
        <v>96</v>
      </c>
      <c r="I82" s="22"/>
      <c r="J82" s="39"/>
      <c r="K82" s="32"/>
      <c r="L82" s="24"/>
      <c r="R82" s="29">
        <f t="shared" si="12"/>
      </c>
      <c r="V82" s="2"/>
      <c r="W82" s="2"/>
      <c r="X82" s="2"/>
      <c r="Y82" s="2"/>
      <c r="Z82" s="2"/>
    </row>
    <row r="83" spans="1:26" ht="12" customHeight="1">
      <c r="A83" s="62"/>
      <c r="B83" s="61" t="s">
        <v>115</v>
      </c>
      <c r="C83" s="22"/>
      <c r="D83" s="22"/>
      <c r="E83" s="176"/>
      <c r="F83" s="6"/>
      <c r="G83" s="4"/>
      <c r="H83" s="50" t="s">
        <v>96</v>
      </c>
      <c r="I83" s="22"/>
      <c r="J83" s="39"/>
      <c r="K83" s="32"/>
      <c r="L83" s="24"/>
      <c r="R83" s="29" t="e">
        <f t="shared" si="12"/>
        <v>#VALUE!</v>
      </c>
      <c r="V83" s="2"/>
      <c r="W83" s="2"/>
      <c r="X83" s="2"/>
      <c r="Y83" s="2"/>
      <c r="Z83" s="2"/>
    </row>
    <row r="84" spans="1:26" ht="12" customHeight="1">
      <c r="A84" s="62"/>
      <c r="B84" s="22" t="str">
        <f>K39</f>
        <v>AUDUC Florian 3D853</v>
      </c>
      <c r="C84" s="21" t="s">
        <v>111</v>
      </c>
      <c r="D84" s="22" t="str">
        <f>K38</f>
        <v>MARCHESSEAU Brice 4D1654</v>
      </c>
      <c r="E84" s="176">
        <v>3</v>
      </c>
      <c r="F84" s="8" t="s">
        <v>111</v>
      </c>
      <c r="G84" s="4">
        <v>0</v>
      </c>
      <c r="H84" s="50" t="s">
        <v>96</v>
      </c>
      <c r="I84" s="22" t="str">
        <f aca="true" t="shared" si="17" ref="I84:I91">IF(TRIM(D84)="",B84,IF(TRIM(B84)="",D84,IF(AND(E84=0,G84=0),REPT("_",15),IF(E84=G84,REPT("? ",5),IF(N(E84)&gt;N(G84),B84,D84)))))</f>
        <v>AUDUC Florian 3D853</v>
      </c>
      <c r="J84" s="39">
        <f aca="true" t="shared" si="18" ref="J84:J91">IF(AND(E84=0,G84=0),REPT("X",2),IF(E84=G84,REPT("X",2),IF(E84&gt;G84,"","")))</f>
      </c>
      <c r="K84" s="32" t="str">
        <f aca="true" t="shared" si="19" ref="K84:K91">IF(TRIM(D84)="","",IF(TRIM(B84)="","",IF(AND(E84=0,G84=0),REPT("_",15),IF(E84=G84,REPT("? ",5),IF(N(E84)&gt;N(G84),D84,B84)))))</f>
        <v>MARCHESSEAU Brice 4D1654</v>
      </c>
      <c r="L84" s="24"/>
      <c r="M84" s="18">
        <f>VLOOKUP(I84,[0]!cla,2,TRUE)</f>
        <v>853</v>
      </c>
      <c r="N84" s="18">
        <f>VLOOKUP(I84,[0]!cla,3,TRUE)</f>
        <v>10</v>
      </c>
      <c r="O84" s="18">
        <f>VLOOKUP(K84,[0]!cla,2,TRUE)</f>
        <v>1654</v>
      </c>
      <c r="P84" s="18">
        <f>VLOOKUP(K84,[0]!cla,3,TRUE)</f>
        <v>14</v>
      </c>
      <c r="Q84" s="18" t="b">
        <f aca="true" t="shared" si="20" ref="Q84:Q91">IF(OR(T(E84)="f",T(G84)="f"),TRUE,(ISERROR(P84)))</f>
        <v>0</v>
      </c>
      <c r="R84" s="29" t="e">
        <f t="shared" si="12"/>
        <v>#VALUE!</v>
      </c>
      <c r="V84" s="2"/>
      <c r="W84" s="2"/>
      <c r="X84" s="2"/>
      <c r="Y84" s="2"/>
      <c r="Z84" s="2"/>
    </row>
    <row r="85" spans="1:26" ht="12" customHeight="1">
      <c r="A85" s="62"/>
      <c r="B85" s="22" t="str">
        <f>K41</f>
        <v>SCHRANTZ Jean Baptiste 4A1078</v>
      </c>
      <c r="C85" s="21" t="s">
        <v>111</v>
      </c>
      <c r="D85" s="22" t="str">
        <f>K40</f>
        <v>VIAUD Maxime 4B1090</v>
      </c>
      <c r="E85" s="176">
        <v>3</v>
      </c>
      <c r="F85" s="8" t="s">
        <v>111</v>
      </c>
      <c r="G85" s="4">
        <v>0</v>
      </c>
      <c r="H85" s="50" t="s">
        <v>96</v>
      </c>
      <c r="I85" s="22" t="str">
        <f t="shared" si="17"/>
        <v>SCHRANTZ Jean Baptiste 4A1078</v>
      </c>
      <c r="J85" s="39">
        <f t="shared" si="18"/>
      </c>
      <c r="K85" s="32" t="str">
        <f t="shared" si="19"/>
        <v>VIAUD Maxime 4B1090</v>
      </c>
      <c r="L85" s="24"/>
      <c r="M85" s="18">
        <f>VLOOKUP(I85,[0]!cla,2,TRUE)</f>
        <v>1078</v>
      </c>
      <c r="N85" s="18">
        <f>VLOOKUP(I85,[0]!cla,3,TRUE)</f>
        <v>11</v>
      </c>
      <c r="O85" s="18">
        <f>VLOOKUP(K85,[0]!cla,2,TRUE)</f>
        <v>1090</v>
      </c>
      <c r="P85" s="18">
        <f>VLOOKUP(K85,[0]!cla,3,TRUE)</f>
        <v>12</v>
      </c>
      <c r="Q85" s="18" t="b">
        <f t="shared" si="20"/>
        <v>0</v>
      </c>
      <c r="R85" s="29" t="e">
        <f t="shared" si="12"/>
        <v>#VALUE!</v>
      </c>
      <c r="V85" s="2"/>
      <c r="W85" s="2"/>
      <c r="X85" s="2"/>
      <c r="Y85" s="2"/>
      <c r="Z85" s="2"/>
    </row>
    <row r="86" spans="1:26" ht="12" customHeight="1">
      <c r="A86" s="62"/>
      <c r="B86" s="22" t="str">
        <f>K43</f>
        <v>LESCOMBES Jèrôme 4A901</v>
      </c>
      <c r="C86" s="21" t="s">
        <v>111</v>
      </c>
      <c r="D86" s="22" t="str">
        <f>K42</f>
        <v>SEGURA Julien 4B1283</v>
      </c>
      <c r="E86" s="176">
        <v>0</v>
      </c>
      <c r="F86" s="8" t="s">
        <v>111</v>
      </c>
      <c r="G86" s="4">
        <v>3</v>
      </c>
      <c r="H86" s="50" t="s">
        <v>96</v>
      </c>
      <c r="I86" s="22" t="str">
        <f t="shared" si="17"/>
        <v>SEGURA Julien 4B1283</v>
      </c>
      <c r="J86" s="39">
        <f t="shared" si="18"/>
      </c>
      <c r="K86" s="32" t="str">
        <f t="shared" si="19"/>
        <v>LESCOMBES Jèrôme 4A901</v>
      </c>
      <c r="L86" s="24"/>
      <c r="M86" s="18">
        <f>VLOOKUP(I86,[0]!cla,2,TRUE)</f>
        <v>1283</v>
      </c>
      <c r="N86" s="18">
        <f>VLOOKUP(I86,[0]!cla,3,TRUE)</f>
        <v>12</v>
      </c>
      <c r="O86" s="18">
        <f>VLOOKUP(K86,[0]!cla,2,TRUE)</f>
        <v>901</v>
      </c>
      <c r="P86" s="18">
        <f>VLOOKUP(K86,[0]!cla,3,TRUE)</f>
        <v>11</v>
      </c>
      <c r="Q86" s="18" t="b">
        <f t="shared" si="20"/>
        <v>0</v>
      </c>
      <c r="R86" s="29" t="e">
        <f t="shared" si="12"/>
        <v>#VALUE!</v>
      </c>
      <c r="V86" s="2"/>
      <c r="W86" s="2"/>
      <c r="X86" s="2"/>
      <c r="Y86" s="2"/>
      <c r="Z86" s="2"/>
    </row>
    <row r="87" spans="1:26" ht="12" customHeight="1">
      <c r="A87" s="62"/>
      <c r="B87" s="22" t="str">
        <f>K45</f>
        <v>GUILBAUD Bruno 3C607</v>
      </c>
      <c r="C87" s="21" t="s">
        <v>111</v>
      </c>
      <c r="D87" s="22" t="str">
        <f>K44</f>
        <v>GUILLOU Hervé 4B1236</v>
      </c>
      <c r="E87" s="176">
        <v>3</v>
      </c>
      <c r="F87" s="8" t="s">
        <v>111</v>
      </c>
      <c r="G87" s="4">
        <v>0</v>
      </c>
      <c r="H87" s="50" t="s">
        <v>96</v>
      </c>
      <c r="I87" s="22" t="str">
        <f t="shared" si="17"/>
        <v>GUILBAUD Bruno 3C607</v>
      </c>
      <c r="J87" s="39">
        <f t="shared" si="18"/>
      </c>
      <c r="K87" s="32" t="str">
        <f t="shared" si="19"/>
        <v>GUILLOU Hervé 4B1236</v>
      </c>
      <c r="L87" s="24"/>
      <c r="M87" s="18">
        <f>VLOOKUP(I87,[0]!cla,2,TRUE)</f>
        <v>607</v>
      </c>
      <c r="N87" s="18">
        <f>VLOOKUP(I87,[0]!cla,3,TRUE)</f>
        <v>9</v>
      </c>
      <c r="O87" s="18">
        <f>VLOOKUP(K87,[0]!cla,2,TRUE)</f>
        <v>1236</v>
      </c>
      <c r="P87" s="18">
        <f>VLOOKUP(K87,[0]!cla,3,TRUE)</f>
        <v>12</v>
      </c>
      <c r="Q87" s="18" t="b">
        <f t="shared" si="20"/>
        <v>0</v>
      </c>
      <c r="R87" s="29" t="e">
        <f t="shared" si="12"/>
        <v>#VALUE!</v>
      </c>
      <c r="V87" s="2"/>
      <c r="W87" s="2"/>
      <c r="X87" s="2"/>
      <c r="Y87" s="2"/>
      <c r="Z87" s="2"/>
    </row>
    <row r="88" spans="1:26" ht="12" customHeight="1">
      <c r="A88" s="62"/>
      <c r="B88" s="22" t="str">
        <f>K46</f>
        <v>SINTES Laurent 4A983</v>
      </c>
      <c r="C88" s="21" t="s">
        <v>111</v>
      </c>
      <c r="D88" s="22" t="str">
        <f>K47</f>
        <v>KOBS Jonathan 4B1177</v>
      </c>
      <c r="E88" s="176">
        <v>0</v>
      </c>
      <c r="F88" s="8" t="s">
        <v>111</v>
      </c>
      <c r="G88" s="4">
        <v>3</v>
      </c>
      <c r="H88" s="50" t="s">
        <v>96</v>
      </c>
      <c r="I88" s="22" t="str">
        <f t="shared" si="17"/>
        <v>KOBS Jonathan 4B1177</v>
      </c>
      <c r="J88" s="39">
        <f t="shared" si="18"/>
      </c>
      <c r="K88" s="32" t="str">
        <f t="shared" si="19"/>
        <v>SINTES Laurent 4A983</v>
      </c>
      <c r="L88" s="24"/>
      <c r="M88" s="18">
        <f>VLOOKUP(I88,[0]!cla,2,TRUE)</f>
        <v>1177</v>
      </c>
      <c r="N88" s="18">
        <f>VLOOKUP(I88,[0]!cla,3,TRUE)</f>
        <v>12</v>
      </c>
      <c r="O88" s="18">
        <f>VLOOKUP(K88,[0]!cla,2,TRUE)</f>
        <v>983</v>
      </c>
      <c r="P88" s="18">
        <f>VLOOKUP(K88,[0]!cla,3,TRUE)</f>
        <v>11</v>
      </c>
      <c r="Q88" s="18" t="b">
        <f t="shared" si="20"/>
        <v>0</v>
      </c>
      <c r="R88" s="29" t="e">
        <f t="shared" si="12"/>
        <v>#VALUE!</v>
      </c>
      <c r="V88" s="2"/>
      <c r="W88" s="2"/>
      <c r="X88" s="2"/>
      <c r="Y88" s="2"/>
      <c r="Z88" s="2"/>
    </row>
    <row r="89" spans="1:26" ht="12" customHeight="1">
      <c r="A89" s="62"/>
      <c r="B89" s="22" t="str">
        <f>K48</f>
        <v>HERAUD Antoine 3D687</v>
      </c>
      <c r="C89" s="21" t="s">
        <v>111</v>
      </c>
      <c r="D89" s="22" t="str">
        <f>K49</f>
        <v>MEDAN Philippe 4D1783</v>
      </c>
      <c r="E89" s="176">
        <v>0</v>
      </c>
      <c r="F89" s="8" t="s">
        <v>111</v>
      </c>
      <c r="G89" s="4">
        <v>3</v>
      </c>
      <c r="H89" s="50" t="s">
        <v>96</v>
      </c>
      <c r="I89" s="22" t="str">
        <f t="shared" si="17"/>
        <v>MEDAN Philippe 4D1783</v>
      </c>
      <c r="J89" s="39">
        <f t="shared" si="18"/>
      </c>
      <c r="K89" s="32" t="str">
        <f t="shared" si="19"/>
        <v>HERAUD Antoine 3D687</v>
      </c>
      <c r="L89" s="24"/>
      <c r="M89" s="18">
        <f>VLOOKUP(I89,[0]!cla,2,TRUE)</f>
        <v>1783</v>
      </c>
      <c r="N89" s="18">
        <f>VLOOKUP(I89,[0]!cla,3,TRUE)</f>
        <v>14</v>
      </c>
      <c r="O89" s="18">
        <f>VLOOKUP(K89,[0]!cla,2,TRUE)</f>
        <v>687</v>
      </c>
      <c r="P89" s="18">
        <f>VLOOKUP(K89,[0]!cla,3,TRUE)</f>
        <v>10</v>
      </c>
      <c r="Q89" s="18" t="b">
        <f t="shared" si="20"/>
        <v>0</v>
      </c>
      <c r="R89" s="29" t="e">
        <f t="shared" si="12"/>
        <v>#VALUE!</v>
      </c>
      <c r="V89" s="2"/>
      <c r="W89" s="2"/>
      <c r="X89" s="2"/>
      <c r="Y89" s="2"/>
      <c r="Z89" s="2"/>
    </row>
    <row r="90" spans="1:26" ht="12" customHeight="1">
      <c r="A90" s="62"/>
      <c r="B90" s="22" t="str">
        <f>K50</f>
        <v>RAMOND Thierry 4A1075</v>
      </c>
      <c r="C90" s="21" t="s">
        <v>111</v>
      </c>
      <c r="D90" s="22" t="str">
        <f>K51</f>
        <v>SOLER Thomas 5B2710</v>
      </c>
      <c r="E90" s="176">
        <v>3</v>
      </c>
      <c r="F90" s="8" t="s">
        <v>111</v>
      </c>
      <c r="G90" s="4">
        <v>0</v>
      </c>
      <c r="H90" s="50" t="s">
        <v>96</v>
      </c>
      <c r="I90" s="22" t="str">
        <f t="shared" si="17"/>
        <v>RAMOND Thierry 4A1075</v>
      </c>
      <c r="J90" s="39">
        <f t="shared" si="18"/>
      </c>
      <c r="K90" s="32" t="str">
        <f t="shared" si="19"/>
        <v>SOLER Thomas 5B2710</v>
      </c>
      <c r="L90" s="24"/>
      <c r="M90" s="18">
        <f>VLOOKUP(I90,[0]!cla,2,TRUE)</f>
        <v>1075</v>
      </c>
      <c r="N90" s="18">
        <f>VLOOKUP(I90,[0]!cla,3,TRUE)</f>
        <v>11</v>
      </c>
      <c r="O90" s="18">
        <f>VLOOKUP(K90,[0]!cla,2,TRUE)</f>
        <v>2710</v>
      </c>
      <c r="P90" s="18">
        <f>VLOOKUP(K90,[0]!cla,3,TRUE)</f>
        <v>16</v>
      </c>
      <c r="Q90" s="18" t="b">
        <f t="shared" si="20"/>
        <v>0</v>
      </c>
      <c r="R90" s="29" t="e">
        <f t="shared" si="12"/>
        <v>#VALUE!</v>
      </c>
      <c r="V90" s="2"/>
      <c r="W90" s="2"/>
      <c r="X90" s="2"/>
      <c r="Y90" s="2"/>
      <c r="Z90" s="2"/>
    </row>
    <row r="91" spans="1:26" ht="12" customHeight="1">
      <c r="A91" s="62"/>
      <c r="B91" s="22" t="str">
        <f>K52</f>
        <v>CAPDEVILLE Thierry 4A873</v>
      </c>
      <c r="C91" s="21" t="s">
        <v>111</v>
      </c>
      <c r="D91" s="22" t="str">
        <f>K53</f>
        <v>MALORON Franck 4D1781</v>
      </c>
      <c r="E91" s="176">
        <v>3</v>
      </c>
      <c r="F91" s="8" t="s">
        <v>111</v>
      </c>
      <c r="G91" s="4">
        <v>0</v>
      </c>
      <c r="H91" s="50" t="s">
        <v>96</v>
      </c>
      <c r="I91" s="22" t="str">
        <f t="shared" si="17"/>
        <v>CAPDEVILLE Thierry 4A873</v>
      </c>
      <c r="J91" s="39">
        <f t="shared" si="18"/>
      </c>
      <c r="K91" s="32" t="str">
        <f t="shared" si="19"/>
        <v>MALORON Franck 4D1781</v>
      </c>
      <c r="L91" s="24"/>
      <c r="M91" s="18">
        <f>VLOOKUP(I91,[0]!cla,2,TRUE)</f>
        <v>873</v>
      </c>
      <c r="N91" s="18">
        <f>VLOOKUP(I91,[0]!cla,3,TRUE)</f>
        <v>11</v>
      </c>
      <c r="O91" s="18">
        <f>VLOOKUP(K91,[0]!cla,2,TRUE)</f>
        <v>1781</v>
      </c>
      <c r="P91" s="18">
        <f>VLOOKUP(K91,[0]!cla,3,TRUE)</f>
        <v>14</v>
      </c>
      <c r="Q91" s="18" t="b">
        <f t="shared" si="20"/>
        <v>0</v>
      </c>
      <c r="R91" s="29" t="e">
        <f t="shared" si="12"/>
        <v>#VALUE!</v>
      </c>
      <c r="V91" s="2"/>
      <c r="W91" s="2"/>
      <c r="X91" s="2"/>
      <c r="Y91" s="2"/>
      <c r="Z91" s="2"/>
    </row>
    <row r="92" spans="1:26" ht="12" customHeight="1" thickBot="1">
      <c r="A92" s="62"/>
      <c r="B92" s="22"/>
      <c r="C92" s="21"/>
      <c r="D92" s="22"/>
      <c r="E92" s="176"/>
      <c r="F92" s="8"/>
      <c r="G92" s="4"/>
      <c r="H92" s="50"/>
      <c r="I92" s="22"/>
      <c r="J92" s="39"/>
      <c r="K92" s="32"/>
      <c r="L92" s="24"/>
      <c r="R92" s="29">
        <f t="shared" si="12"/>
      </c>
      <c r="V92" s="2"/>
      <c r="W92" s="2"/>
      <c r="X92" s="2"/>
      <c r="Y92" s="2"/>
      <c r="Z92" s="2"/>
    </row>
    <row r="93" spans="1:26" ht="12" customHeight="1">
      <c r="A93" s="72"/>
      <c r="B93" s="63" t="s">
        <v>116</v>
      </c>
      <c r="C93" s="20"/>
      <c r="D93" s="20"/>
      <c r="E93" s="176"/>
      <c r="F93" s="7"/>
      <c r="G93" s="4"/>
      <c r="H93" s="52"/>
      <c r="I93" s="20"/>
      <c r="J93" s="38"/>
      <c r="K93" s="31"/>
      <c r="L93" s="24"/>
      <c r="R93" s="29" t="e">
        <f t="shared" si="12"/>
        <v>#VALUE!</v>
      </c>
      <c r="V93" s="2"/>
      <c r="W93" s="2"/>
      <c r="X93" s="2"/>
      <c r="Y93" s="2"/>
      <c r="Z93" s="2"/>
    </row>
    <row r="94" spans="1:26" ht="12" customHeight="1">
      <c r="A94" s="62"/>
      <c r="B94" s="22" t="str">
        <f>I56</f>
        <v>VASLIN Guillaume 4C1564</v>
      </c>
      <c r="C94" s="21" t="s">
        <v>111</v>
      </c>
      <c r="D94" s="22" t="str">
        <f>I57</f>
        <v>GUERPILLON Bruno NC4100</v>
      </c>
      <c r="E94" s="176">
        <v>3</v>
      </c>
      <c r="F94" s="8" t="s">
        <v>111</v>
      </c>
      <c r="G94" s="4">
        <v>0</v>
      </c>
      <c r="H94" s="50" t="s">
        <v>96</v>
      </c>
      <c r="I94" s="22" t="str">
        <f aca="true" t="shared" si="21" ref="I94:I101">IF(TRIM(D94)="",B94,IF(TRIM(B94)="",D94,IF(AND(E94=0,G94=0),REPT("_",15),IF(E94=G94,REPT("? ",5),IF(N(E94)&gt;N(G94),B94,D94)))))</f>
        <v>VASLIN Guillaume 4C1564</v>
      </c>
      <c r="J94" s="39">
        <f aca="true" t="shared" si="22" ref="J94:J101">IF(AND(E94=0,G94=0),REPT("X",2),IF(E94=G94,REPT("X",2),IF(E94&gt;G94,"","")))</f>
      </c>
      <c r="K94" s="32" t="str">
        <f aca="true" t="shared" si="23" ref="K94:K101">IF(TRIM(D94)="","",IF(TRIM(B94)="","",IF(AND(E94=0,G94=0),REPT("_",15),IF(E94=G94,REPT("? ",5),IF(N(E94)&gt;N(G94),D94,B94)))))</f>
        <v>GUERPILLON Bruno NC4100</v>
      </c>
      <c r="L94" s="24"/>
      <c r="M94" s="18">
        <f>VLOOKUP(I94,[0]!cla,2,TRUE)</f>
        <v>1564</v>
      </c>
      <c r="N94" s="18">
        <f>VLOOKUP(I94,[0]!cla,3,TRUE)</f>
        <v>13</v>
      </c>
      <c r="O94" s="18">
        <f>VLOOKUP(K94,[0]!cla,2,TRUE)</f>
        <v>4100</v>
      </c>
      <c r="P94" s="18">
        <f>VLOOKUP(K94,[0]!cla,3,TRUE)</f>
        <v>18</v>
      </c>
      <c r="Q94" s="18" t="b">
        <f aca="true" t="shared" si="24" ref="Q94:Q101">IF(OR(T(E94)="f",T(G94)="f"),TRUE,(ISERROR(P94)))</f>
        <v>0</v>
      </c>
      <c r="R94" s="29" t="e">
        <f t="shared" si="12"/>
        <v>#VALUE!</v>
      </c>
      <c r="V94" s="2"/>
      <c r="W94" s="2"/>
      <c r="X94" s="2"/>
      <c r="Y94" s="2"/>
      <c r="Z94" s="2"/>
    </row>
    <row r="95" spans="1:26" ht="12" customHeight="1">
      <c r="A95" s="62"/>
      <c r="B95" s="22" t="str">
        <f>I58</f>
        <v>BOUTET Christophe 5B2739</v>
      </c>
      <c r="C95" s="21" t="s">
        <v>111</v>
      </c>
      <c r="D95" s="22" t="str">
        <f>I59</f>
        <v>LEOTIN Pierre NC4100</v>
      </c>
      <c r="E95" s="176">
        <v>3</v>
      </c>
      <c r="F95" s="8" t="s">
        <v>111</v>
      </c>
      <c r="G95" s="4">
        <v>0</v>
      </c>
      <c r="H95" s="50" t="s">
        <v>96</v>
      </c>
      <c r="I95" s="22" t="str">
        <f t="shared" si="21"/>
        <v>BOUTET Christophe 5B2739</v>
      </c>
      <c r="J95" s="39">
        <f t="shared" si="22"/>
      </c>
      <c r="K95" s="32" t="str">
        <f t="shared" si="23"/>
        <v>LEOTIN Pierre NC4100</v>
      </c>
      <c r="L95" s="24"/>
      <c r="M95" s="18">
        <f>VLOOKUP(I95,[0]!cla,2,TRUE)</f>
        <v>2739</v>
      </c>
      <c r="N95" s="18">
        <f>VLOOKUP(I95,[0]!cla,3,TRUE)</f>
        <v>16</v>
      </c>
      <c r="O95" s="18">
        <f>VLOOKUP(K95,[0]!cla,2,TRUE)</f>
        <v>4100</v>
      </c>
      <c r="P95" s="18">
        <f>VLOOKUP(K95,[0]!cla,3,TRUE)</f>
        <v>18</v>
      </c>
      <c r="Q95" s="18" t="b">
        <f t="shared" si="24"/>
        <v>0</v>
      </c>
      <c r="R95" s="29" t="e">
        <f t="shared" si="12"/>
        <v>#VALUE!</v>
      </c>
      <c r="V95" s="2"/>
      <c r="W95" s="2"/>
      <c r="X95" s="2"/>
      <c r="Y95" s="2"/>
      <c r="Z95" s="2"/>
    </row>
    <row r="96" spans="1:26" ht="12" customHeight="1">
      <c r="A96" s="62"/>
      <c r="B96" s="22" t="str">
        <f>I60</f>
        <v>CREMOUX Laurent 4D1800</v>
      </c>
      <c r="C96" s="21" t="s">
        <v>111</v>
      </c>
      <c r="D96" s="22" t="str">
        <f>I61</f>
        <v>SARRADE LOUCHEUR Arthur NC4100</v>
      </c>
      <c r="E96" s="176">
        <v>3</v>
      </c>
      <c r="F96" s="8" t="s">
        <v>111</v>
      </c>
      <c r="G96" s="4">
        <v>0</v>
      </c>
      <c r="H96" s="50" t="s">
        <v>96</v>
      </c>
      <c r="I96" s="22" t="str">
        <f t="shared" si="21"/>
        <v>CREMOUX Laurent 4D1800</v>
      </c>
      <c r="J96" s="39">
        <f t="shared" si="22"/>
      </c>
      <c r="K96" s="32" t="str">
        <f t="shared" si="23"/>
        <v>SARRADE LOUCHEUR Arthur NC4100</v>
      </c>
      <c r="L96" s="24"/>
      <c r="M96" s="18">
        <f>VLOOKUP(I96,[0]!cla,2,TRUE)</f>
        <v>1800</v>
      </c>
      <c r="N96" s="18">
        <f>VLOOKUP(I96,[0]!cla,3,TRUE)</f>
        <v>14</v>
      </c>
      <c r="O96" s="18">
        <f>VLOOKUP(K96,[0]!cla,2,TRUE)</f>
        <v>4100</v>
      </c>
      <c r="P96" s="18">
        <f>VLOOKUP(K96,[0]!cla,3,TRUE)</f>
        <v>18</v>
      </c>
      <c r="Q96" s="18" t="b">
        <f t="shared" si="24"/>
        <v>0</v>
      </c>
      <c r="R96" s="29" t="e">
        <f t="shared" si="12"/>
        <v>#VALUE!</v>
      </c>
      <c r="V96" s="2"/>
      <c r="W96" s="2"/>
      <c r="X96" s="2"/>
      <c r="Y96" s="2"/>
      <c r="Z96" s="2"/>
    </row>
    <row r="97" spans="1:26" ht="12" customHeight="1">
      <c r="A97" s="62"/>
      <c r="B97" s="22" t="str">
        <f>I62</f>
        <v>CAMP Mickaël 4D1842</v>
      </c>
      <c r="C97" s="21" t="s">
        <v>111</v>
      </c>
      <c r="D97" s="22" t="str">
        <f>I63</f>
        <v>CARRE Romain NC4100</v>
      </c>
      <c r="E97" s="176">
        <v>3</v>
      </c>
      <c r="F97" s="8" t="s">
        <v>111</v>
      </c>
      <c r="G97" s="4">
        <v>0</v>
      </c>
      <c r="H97" s="50" t="s">
        <v>96</v>
      </c>
      <c r="I97" s="22" t="str">
        <f t="shared" si="21"/>
        <v>CAMP Mickaël 4D1842</v>
      </c>
      <c r="J97" s="39">
        <f t="shared" si="22"/>
      </c>
      <c r="K97" s="32" t="str">
        <f t="shared" si="23"/>
        <v>CARRE Romain NC4100</v>
      </c>
      <c r="L97" s="24"/>
      <c r="M97" s="18">
        <f>VLOOKUP(I97,[0]!cla,2,TRUE)</f>
        <v>1842</v>
      </c>
      <c r="N97" s="18">
        <f>VLOOKUP(I97,[0]!cla,3,TRUE)</f>
        <v>14</v>
      </c>
      <c r="O97" s="18">
        <f>VLOOKUP(K97,[0]!cla,2,TRUE)</f>
        <v>4100</v>
      </c>
      <c r="P97" s="18">
        <f>VLOOKUP(K97,[0]!cla,3,TRUE)</f>
        <v>18</v>
      </c>
      <c r="Q97" s="18" t="b">
        <f t="shared" si="24"/>
        <v>0</v>
      </c>
      <c r="R97" s="29" t="e">
        <f t="shared" si="12"/>
        <v>#VALUE!</v>
      </c>
      <c r="V97" s="2"/>
      <c r="W97" s="2"/>
      <c r="X97" s="2"/>
      <c r="Y97" s="2"/>
      <c r="Z97" s="2"/>
    </row>
    <row r="98" spans="1:26" ht="12" customHeight="1">
      <c r="A98" s="62"/>
      <c r="B98" s="22" t="str">
        <f>I65</f>
        <v>POUTAYS Richard 4D1907</v>
      </c>
      <c r="C98" s="21" t="s">
        <v>111</v>
      </c>
      <c r="D98" s="22" t="str">
        <f>I64</f>
        <v>COUTURIER Romain NC4100</v>
      </c>
      <c r="E98" s="176">
        <v>0</v>
      </c>
      <c r="F98" s="8" t="s">
        <v>111</v>
      </c>
      <c r="G98" s="4">
        <v>3</v>
      </c>
      <c r="H98" s="50" t="s">
        <v>96</v>
      </c>
      <c r="I98" s="22" t="str">
        <f t="shared" si="21"/>
        <v>COUTURIER Romain NC4100</v>
      </c>
      <c r="J98" s="39">
        <f t="shared" si="22"/>
      </c>
      <c r="K98" s="32" t="str">
        <f t="shared" si="23"/>
        <v>POUTAYS Richard 4D1907</v>
      </c>
      <c r="L98" s="24"/>
      <c r="M98" s="18">
        <f>VLOOKUP(I98,[0]!cla,2,TRUE)</f>
        <v>4100</v>
      </c>
      <c r="N98" s="18">
        <f>VLOOKUP(I98,[0]!cla,3,TRUE)</f>
        <v>18</v>
      </c>
      <c r="O98" s="18">
        <f>VLOOKUP(K98,[0]!cla,2,TRUE)</f>
        <v>1907</v>
      </c>
      <c r="P98" s="18">
        <f>VLOOKUP(K98,[0]!cla,3,TRUE)</f>
        <v>14</v>
      </c>
      <c r="Q98" s="18" t="b">
        <f t="shared" si="24"/>
        <v>0</v>
      </c>
      <c r="R98" s="29" t="e">
        <f t="shared" si="12"/>
        <v>#VALUE!</v>
      </c>
      <c r="V98" s="2"/>
      <c r="W98" s="2"/>
      <c r="X98" s="2"/>
      <c r="Y98" s="2"/>
      <c r="Z98" s="2"/>
    </row>
    <row r="99" spans="1:26" ht="12" customHeight="1">
      <c r="A99" s="62"/>
      <c r="B99" s="22" t="str">
        <f>I67</f>
        <v>POSSARD Yves 4C1420</v>
      </c>
      <c r="C99" s="21" t="s">
        <v>111</v>
      </c>
      <c r="D99" s="22" t="str">
        <f>I66</f>
        <v>KINDTS Wilfrid NC4100</v>
      </c>
      <c r="E99" s="176">
        <v>3</v>
      </c>
      <c r="F99" s="8" t="s">
        <v>111</v>
      </c>
      <c r="G99" s="4">
        <v>0</v>
      </c>
      <c r="H99" s="50" t="s">
        <v>96</v>
      </c>
      <c r="I99" s="22" t="str">
        <f t="shared" si="21"/>
        <v>POSSARD Yves 4C1420</v>
      </c>
      <c r="J99" s="39">
        <f t="shared" si="22"/>
      </c>
      <c r="K99" s="32" t="str">
        <f t="shared" si="23"/>
        <v>KINDTS Wilfrid NC4100</v>
      </c>
      <c r="L99" s="24"/>
      <c r="M99" s="18">
        <f>VLOOKUP(I99,[0]!cla,2,TRUE)</f>
        <v>1420</v>
      </c>
      <c r="N99" s="18">
        <f>VLOOKUP(I99,[0]!cla,3,TRUE)</f>
        <v>13</v>
      </c>
      <c r="O99" s="18">
        <f>VLOOKUP(K99,[0]!cla,2,TRUE)</f>
        <v>4100</v>
      </c>
      <c r="P99" s="18">
        <f>VLOOKUP(K99,[0]!cla,3,TRUE)</f>
        <v>18</v>
      </c>
      <c r="Q99" s="18" t="b">
        <f t="shared" si="24"/>
        <v>0</v>
      </c>
      <c r="R99" s="29" t="e">
        <f t="shared" si="12"/>
        <v>#VALUE!</v>
      </c>
      <c r="V99" s="2"/>
      <c r="W99" s="2"/>
      <c r="X99" s="2"/>
      <c r="Y99" s="2"/>
      <c r="Z99" s="2"/>
    </row>
    <row r="100" spans="1:26" ht="12" customHeight="1">
      <c r="A100" s="62"/>
      <c r="B100" s="22" t="str">
        <f>I69</f>
        <v>MONTILLET Patrick 4B1140</v>
      </c>
      <c r="C100" s="21" t="s">
        <v>111</v>
      </c>
      <c r="D100" s="22" t="str">
        <f>I68</f>
        <v>DACHARRY Didier NC4100</v>
      </c>
      <c r="E100" s="176">
        <v>3</v>
      </c>
      <c r="F100" s="8" t="s">
        <v>111</v>
      </c>
      <c r="G100" s="4">
        <v>0</v>
      </c>
      <c r="H100" s="50" t="s">
        <v>96</v>
      </c>
      <c r="I100" s="22" t="str">
        <f t="shared" si="21"/>
        <v>MONTILLET Patrick 4B1140</v>
      </c>
      <c r="J100" s="39">
        <f t="shared" si="22"/>
      </c>
      <c r="K100" s="32" t="str">
        <f t="shared" si="23"/>
        <v>DACHARRY Didier NC4100</v>
      </c>
      <c r="L100" s="24"/>
      <c r="M100" s="18">
        <f>VLOOKUP(I100,[0]!cla,2,TRUE)</f>
        <v>1140</v>
      </c>
      <c r="N100" s="18">
        <f>VLOOKUP(I100,[0]!cla,3,TRUE)</f>
        <v>12</v>
      </c>
      <c r="O100" s="18">
        <f>VLOOKUP(K100,[0]!cla,2,TRUE)</f>
        <v>4100</v>
      </c>
      <c r="P100" s="18">
        <f>VLOOKUP(K100,[0]!cla,3,TRUE)</f>
        <v>18</v>
      </c>
      <c r="Q100" s="18" t="b">
        <f t="shared" si="24"/>
        <v>0</v>
      </c>
      <c r="R100" s="29" t="e">
        <f t="shared" si="12"/>
        <v>#VALUE!</v>
      </c>
      <c r="V100" s="2"/>
      <c r="W100" s="2"/>
      <c r="X100" s="2"/>
      <c r="Y100" s="2"/>
      <c r="Z100" s="2"/>
    </row>
    <row r="101" spans="1:26" ht="12" customHeight="1">
      <c r="A101" s="62"/>
      <c r="B101" s="22" t="str">
        <f>I71</f>
        <v>DUFAURE Thomas 4C1444</v>
      </c>
      <c r="C101" s="21" t="s">
        <v>111</v>
      </c>
      <c r="D101" s="22" t="str">
        <f>I70</f>
        <v>VERGNE Jean Marc NC4100</v>
      </c>
      <c r="E101" s="176">
        <v>3</v>
      </c>
      <c r="F101" s="8" t="s">
        <v>111</v>
      </c>
      <c r="G101" s="4">
        <v>0</v>
      </c>
      <c r="H101" s="50" t="s">
        <v>96</v>
      </c>
      <c r="I101" s="22" t="str">
        <f t="shared" si="21"/>
        <v>DUFAURE Thomas 4C1444</v>
      </c>
      <c r="J101" s="39">
        <f t="shared" si="22"/>
      </c>
      <c r="K101" s="32" t="str">
        <f t="shared" si="23"/>
        <v>VERGNE Jean Marc NC4100</v>
      </c>
      <c r="L101" s="24"/>
      <c r="M101" s="18">
        <f>VLOOKUP(I101,[0]!cla,2,TRUE)</f>
        <v>1444</v>
      </c>
      <c r="N101" s="18">
        <f>VLOOKUP(I101,[0]!cla,3,TRUE)</f>
        <v>13</v>
      </c>
      <c r="O101" s="18">
        <f>VLOOKUP(K101,[0]!cla,2,TRUE)</f>
        <v>4100</v>
      </c>
      <c r="P101" s="18">
        <f>VLOOKUP(K101,[0]!cla,3,TRUE)</f>
        <v>18</v>
      </c>
      <c r="Q101" s="18" t="b">
        <f t="shared" si="24"/>
        <v>0</v>
      </c>
      <c r="R101" s="29" t="e">
        <f t="shared" si="12"/>
        <v>#VALUE!</v>
      </c>
      <c r="V101" s="2"/>
      <c r="W101" s="2"/>
      <c r="X101" s="2"/>
      <c r="Y101" s="2"/>
      <c r="Z101" s="2"/>
    </row>
    <row r="102" spans="1:26" ht="12" customHeight="1" thickBot="1">
      <c r="A102" s="62"/>
      <c r="B102" s="22"/>
      <c r="C102" s="21"/>
      <c r="D102" s="22"/>
      <c r="E102" s="176"/>
      <c r="F102" s="8"/>
      <c r="G102" s="4"/>
      <c r="H102" s="50"/>
      <c r="I102" s="22"/>
      <c r="J102" s="39"/>
      <c r="K102" s="32"/>
      <c r="L102" s="24"/>
      <c r="R102" s="29">
        <f t="shared" si="12"/>
      </c>
      <c r="V102" s="2"/>
      <c r="W102" s="2"/>
      <c r="X102" s="2"/>
      <c r="Y102" s="2"/>
      <c r="Z102" s="2"/>
    </row>
    <row r="103" spans="1:26" ht="12" customHeight="1">
      <c r="A103" s="72"/>
      <c r="B103" s="63" t="s">
        <v>117</v>
      </c>
      <c r="C103" s="20"/>
      <c r="D103" s="20"/>
      <c r="E103" s="176"/>
      <c r="F103" s="7"/>
      <c r="G103" s="4"/>
      <c r="H103" s="52"/>
      <c r="I103" s="20"/>
      <c r="J103" s="38"/>
      <c r="K103" s="31"/>
      <c r="L103" s="24"/>
      <c r="R103" s="29" t="e">
        <f t="shared" si="12"/>
        <v>#VALUE!</v>
      </c>
      <c r="V103" s="2"/>
      <c r="W103" s="2"/>
      <c r="X103" s="2"/>
      <c r="Y103" s="2"/>
      <c r="Z103" s="2"/>
    </row>
    <row r="104" spans="1:26" ht="12" customHeight="1">
      <c r="A104" s="62"/>
      <c r="B104" s="22">
        <f>K57</f>
      </c>
      <c r="C104" s="21" t="s">
        <v>111</v>
      </c>
      <c r="D104" s="22">
        <f>K56</f>
      </c>
      <c r="E104" s="176"/>
      <c r="F104" s="8" t="s">
        <v>111</v>
      </c>
      <c r="G104" s="4"/>
      <c r="H104" s="50" t="s">
        <v>96</v>
      </c>
      <c r="I104" s="22">
        <f aca="true" t="shared" si="25" ref="I104:I111">IF(TRIM(D104)="",B104,IF(TRIM(B104)="",D104,IF(AND(E104=0,G104=0),REPT("_",15),IF(E104=G104,REPT("? ",5),IF(N(E104)&gt;N(G104),B104,D104)))))</f>
      </c>
      <c r="J104" s="39" t="str">
        <f aca="true" t="shared" si="26" ref="J104:J111">IF(AND(E104=0,G104=0),REPT("X",2),IF(E104=G104,REPT("X",2),IF(E104&gt;G104,"","")))</f>
        <v>XX</v>
      </c>
      <c r="K104" s="32">
        <f aca="true" t="shared" si="27" ref="K104:K111">IF(TRIM(D104)="","",IF(TRIM(B104)="","",IF(AND(E104=0,G104=0),REPT("_",15),IF(E104=G104,REPT("? ",5),IF(N(E104)&gt;N(G104),D104,B104)))))</f>
      </c>
      <c r="L104" s="24"/>
      <c r="M104" s="18" t="e">
        <f>VLOOKUP(I104,[0]!cla,2,TRUE)</f>
        <v>#VALUE!</v>
      </c>
      <c r="N104" s="18" t="e">
        <f>VLOOKUP(I104,[0]!cla,3,TRUE)</f>
        <v>#VALUE!</v>
      </c>
      <c r="O104" s="18" t="e">
        <f>VLOOKUP(K104,[0]!cla,2,TRUE)</f>
        <v>#VALUE!</v>
      </c>
      <c r="P104" s="18" t="e">
        <f>VLOOKUP(K104,[0]!cla,3,TRUE)</f>
        <v>#VALUE!</v>
      </c>
      <c r="Q104" s="18" t="b">
        <f aca="true" t="shared" si="28" ref="Q104:Q111">IF(OR(T(E104)="f",T(G104)="f"),TRUE,(ISERROR(P104)))</f>
        <v>1</v>
      </c>
      <c r="R104" s="29">
        <f t="shared" si="12"/>
      </c>
      <c r="V104" s="2"/>
      <c r="W104" s="2"/>
      <c r="X104" s="2"/>
      <c r="Y104" s="2"/>
      <c r="Z104" s="2"/>
    </row>
    <row r="105" spans="1:26" ht="12" customHeight="1">
      <c r="A105" s="62"/>
      <c r="B105" s="22">
        <f>K59</f>
      </c>
      <c r="C105" s="21" t="s">
        <v>111</v>
      </c>
      <c r="D105" s="22">
        <f>K58</f>
      </c>
      <c r="E105" s="176"/>
      <c r="F105" s="8" t="s">
        <v>111</v>
      </c>
      <c r="G105" s="4"/>
      <c r="H105" s="50" t="s">
        <v>96</v>
      </c>
      <c r="I105" s="22">
        <f t="shared" si="25"/>
      </c>
      <c r="J105" s="39" t="str">
        <f t="shared" si="26"/>
        <v>XX</v>
      </c>
      <c r="K105" s="32">
        <f t="shared" si="27"/>
      </c>
      <c r="L105" s="24"/>
      <c r="M105" s="18" t="e">
        <f>VLOOKUP(I105,[0]!cla,2,TRUE)</f>
        <v>#VALUE!</v>
      </c>
      <c r="N105" s="18" t="e">
        <f>VLOOKUP(I105,[0]!cla,3,TRUE)</f>
        <v>#VALUE!</v>
      </c>
      <c r="O105" s="18" t="e">
        <f>VLOOKUP(K105,[0]!cla,2,TRUE)</f>
        <v>#VALUE!</v>
      </c>
      <c r="P105" s="18" t="e">
        <f>VLOOKUP(K105,[0]!cla,3,TRUE)</f>
        <v>#VALUE!</v>
      </c>
      <c r="Q105" s="18" t="b">
        <f t="shared" si="28"/>
        <v>1</v>
      </c>
      <c r="R105" s="29">
        <f t="shared" si="12"/>
      </c>
      <c r="V105" s="2"/>
      <c r="W105" s="2"/>
      <c r="X105" s="2"/>
      <c r="Y105" s="2"/>
      <c r="Z105" s="2"/>
    </row>
    <row r="106" spans="1:26" ht="12" customHeight="1">
      <c r="A106" s="62"/>
      <c r="B106" s="22">
        <f>K61</f>
      </c>
      <c r="C106" s="21" t="s">
        <v>111</v>
      </c>
      <c r="D106" s="22">
        <f>K60</f>
      </c>
      <c r="E106" s="176"/>
      <c r="F106" s="8" t="s">
        <v>111</v>
      </c>
      <c r="G106" s="4"/>
      <c r="H106" s="50" t="s">
        <v>96</v>
      </c>
      <c r="I106" s="22">
        <f t="shared" si="25"/>
      </c>
      <c r="J106" s="39" t="str">
        <f t="shared" si="26"/>
        <v>XX</v>
      </c>
      <c r="K106" s="32">
        <f t="shared" si="27"/>
      </c>
      <c r="L106" s="24"/>
      <c r="M106" s="18" t="e">
        <f>VLOOKUP(I106,[0]!cla,2,TRUE)</f>
        <v>#VALUE!</v>
      </c>
      <c r="N106" s="18" t="e">
        <f>VLOOKUP(I106,[0]!cla,3,TRUE)</f>
        <v>#VALUE!</v>
      </c>
      <c r="O106" s="18" t="e">
        <f>VLOOKUP(K106,[0]!cla,2,TRUE)</f>
        <v>#VALUE!</v>
      </c>
      <c r="P106" s="18" t="e">
        <f>VLOOKUP(K106,[0]!cla,3,TRUE)</f>
        <v>#VALUE!</v>
      </c>
      <c r="Q106" s="18" t="b">
        <f t="shared" si="28"/>
        <v>1</v>
      </c>
      <c r="R106" s="29">
        <f t="shared" si="12"/>
      </c>
      <c r="V106" s="2"/>
      <c r="W106" s="2"/>
      <c r="X106" s="2"/>
      <c r="Y106" s="2"/>
      <c r="Z106" s="2"/>
    </row>
    <row r="107" spans="1:26" ht="12" customHeight="1">
      <c r="A107" s="62"/>
      <c r="B107" s="22">
        <f>K63</f>
      </c>
      <c r="C107" s="21" t="s">
        <v>111</v>
      </c>
      <c r="D107" s="22">
        <f>K62</f>
      </c>
      <c r="E107" s="176"/>
      <c r="F107" s="8" t="s">
        <v>111</v>
      </c>
      <c r="G107" s="4"/>
      <c r="H107" s="50" t="s">
        <v>96</v>
      </c>
      <c r="I107" s="22">
        <f t="shared" si="25"/>
      </c>
      <c r="J107" s="39" t="str">
        <f t="shared" si="26"/>
        <v>XX</v>
      </c>
      <c r="K107" s="32">
        <f t="shared" si="27"/>
      </c>
      <c r="L107" s="24"/>
      <c r="M107" s="18" t="e">
        <f>VLOOKUP(I107,[0]!cla,2,TRUE)</f>
        <v>#VALUE!</v>
      </c>
      <c r="N107" s="18" t="e">
        <f>VLOOKUP(I107,[0]!cla,3,TRUE)</f>
        <v>#VALUE!</v>
      </c>
      <c r="O107" s="18" t="e">
        <f>VLOOKUP(K107,[0]!cla,2,TRUE)</f>
        <v>#VALUE!</v>
      </c>
      <c r="P107" s="18" t="e">
        <f>VLOOKUP(K107,[0]!cla,3,TRUE)</f>
        <v>#VALUE!</v>
      </c>
      <c r="Q107" s="18" t="b">
        <f t="shared" si="28"/>
        <v>1</v>
      </c>
      <c r="R107" s="29">
        <f t="shared" si="12"/>
      </c>
      <c r="V107" s="2"/>
      <c r="W107" s="2"/>
      <c r="X107" s="2"/>
      <c r="Y107" s="2"/>
      <c r="Z107" s="2"/>
    </row>
    <row r="108" spans="1:26" ht="12" customHeight="1">
      <c r="A108" s="62"/>
      <c r="B108" s="22">
        <f>K64</f>
      </c>
      <c r="C108" s="21" t="s">
        <v>111</v>
      </c>
      <c r="D108" s="22">
        <f>K65</f>
      </c>
      <c r="E108" s="176"/>
      <c r="F108" s="8" t="s">
        <v>111</v>
      </c>
      <c r="G108" s="4"/>
      <c r="H108" s="50" t="s">
        <v>96</v>
      </c>
      <c r="I108" s="22">
        <f t="shared" si="25"/>
      </c>
      <c r="J108" s="39" t="str">
        <f t="shared" si="26"/>
        <v>XX</v>
      </c>
      <c r="K108" s="32">
        <f t="shared" si="27"/>
      </c>
      <c r="L108" s="24"/>
      <c r="M108" s="18" t="e">
        <f>VLOOKUP(I108,[0]!cla,2,TRUE)</f>
        <v>#VALUE!</v>
      </c>
      <c r="N108" s="18" t="e">
        <f>VLOOKUP(I108,[0]!cla,3,TRUE)</f>
        <v>#VALUE!</v>
      </c>
      <c r="O108" s="18" t="e">
        <f>VLOOKUP(K108,[0]!cla,2,TRUE)</f>
        <v>#VALUE!</v>
      </c>
      <c r="P108" s="18" t="e">
        <f>VLOOKUP(K108,[0]!cla,3,TRUE)</f>
        <v>#VALUE!</v>
      </c>
      <c r="Q108" s="18" t="b">
        <f t="shared" si="28"/>
        <v>1</v>
      </c>
      <c r="R108" s="29">
        <f t="shared" si="12"/>
      </c>
      <c r="V108" s="2"/>
      <c r="W108" s="2"/>
      <c r="X108" s="2"/>
      <c r="Y108" s="2"/>
      <c r="Z108" s="2"/>
    </row>
    <row r="109" spans="1:26" ht="12" customHeight="1">
      <c r="A109" s="62"/>
      <c r="B109" s="22">
        <f>K66</f>
      </c>
      <c r="C109" s="21" t="s">
        <v>111</v>
      </c>
      <c r="D109" s="22">
        <f>K67</f>
      </c>
      <c r="E109" s="176"/>
      <c r="F109" s="8" t="s">
        <v>111</v>
      </c>
      <c r="G109" s="4"/>
      <c r="H109" s="50" t="s">
        <v>96</v>
      </c>
      <c r="I109" s="22">
        <f t="shared" si="25"/>
      </c>
      <c r="J109" s="39" t="str">
        <f t="shared" si="26"/>
        <v>XX</v>
      </c>
      <c r="K109" s="32">
        <f t="shared" si="27"/>
      </c>
      <c r="L109" s="24"/>
      <c r="M109" s="18" t="e">
        <f>VLOOKUP(I109,[0]!cla,2,TRUE)</f>
        <v>#VALUE!</v>
      </c>
      <c r="N109" s="18" t="e">
        <f>VLOOKUP(I109,[0]!cla,3,TRUE)</f>
        <v>#VALUE!</v>
      </c>
      <c r="O109" s="18" t="e">
        <f>VLOOKUP(K109,[0]!cla,2,TRUE)</f>
        <v>#VALUE!</v>
      </c>
      <c r="P109" s="18" t="e">
        <f>VLOOKUP(K109,[0]!cla,3,TRUE)</f>
        <v>#VALUE!</v>
      </c>
      <c r="Q109" s="18" t="b">
        <f t="shared" si="28"/>
        <v>1</v>
      </c>
      <c r="R109" s="29">
        <f t="shared" si="12"/>
      </c>
      <c r="V109" s="2"/>
      <c r="W109" s="2"/>
      <c r="X109" s="2"/>
      <c r="Y109" s="2"/>
      <c r="Z109" s="2"/>
    </row>
    <row r="110" spans="1:26" ht="12" customHeight="1">
      <c r="A110" s="62"/>
      <c r="B110" s="22">
        <f>K68</f>
      </c>
      <c r="C110" s="21" t="s">
        <v>111</v>
      </c>
      <c r="D110" s="22">
        <f>K69</f>
      </c>
      <c r="E110" s="176"/>
      <c r="F110" s="8" t="s">
        <v>111</v>
      </c>
      <c r="G110" s="4"/>
      <c r="H110" s="50" t="s">
        <v>96</v>
      </c>
      <c r="I110" s="22">
        <f t="shared" si="25"/>
      </c>
      <c r="J110" s="39" t="str">
        <f t="shared" si="26"/>
        <v>XX</v>
      </c>
      <c r="K110" s="32">
        <f t="shared" si="27"/>
      </c>
      <c r="L110" s="24"/>
      <c r="M110" s="18" t="e">
        <f>VLOOKUP(I110,[0]!cla,2,TRUE)</f>
        <v>#VALUE!</v>
      </c>
      <c r="N110" s="18" t="e">
        <f>VLOOKUP(I110,[0]!cla,3,TRUE)</f>
        <v>#VALUE!</v>
      </c>
      <c r="O110" s="18" t="e">
        <f>VLOOKUP(K110,[0]!cla,2,TRUE)</f>
        <v>#VALUE!</v>
      </c>
      <c r="P110" s="18" t="e">
        <f>VLOOKUP(K110,[0]!cla,3,TRUE)</f>
        <v>#VALUE!</v>
      </c>
      <c r="Q110" s="18" t="b">
        <f t="shared" si="28"/>
        <v>1</v>
      </c>
      <c r="R110" s="29">
        <f t="shared" si="12"/>
      </c>
      <c r="V110" s="2"/>
      <c r="W110" s="2"/>
      <c r="X110" s="2"/>
      <c r="Y110" s="2"/>
      <c r="Z110" s="2"/>
    </row>
    <row r="111" spans="1:26" ht="12" customHeight="1">
      <c r="A111" s="62"/>
      <c r="B111" s="22">
        <f>K70</f>
      </c>
      <c r="C111" s="21" t="s">
        <v>111</v>
      </c>
      <c r="D111" s="22">
        <f>K71</f>
      </c>
      <c r="E111" s="176"/>
      <c r="F111" s="8" t="s">
        <v>111</v>
      </c>
      <c r="G111" s="4"/>
      <c r="H111" s="50" t="s">
        <v>96</v>
      </c>
      <c r="I111" s="22">
        <f t="shared" si="25"/>
      </c>
      <c r="J111" s="39" t="str">
        <f t="shared" si="26"/>
        <v>XX</v>
      </c>
      <c r="K111" s="32">
        <f t="shared" si="27"/>
      </c>
      <c r="L111" s="24"/>
      <c r="M111" s="18" t="e">
        <f>VLOOKUP(I111,[0]!cla,2,TRUE)</f>
        <v>#VALUE!</v>
      </c>
      <c r="N111" s="18" t="e">
        <f>VLOOKUP(I111,[0]!cla,3,TRUE)</f>
        <v>#VALUE!</v>
      </c>
      <c r="O111" s="18" t="e">
        <f>VLOOKUP(K111,[0]!cla,2,TRUE)</f>
        <v>#VALUE!</v>
      </c>
      <c r="P111" s="18" t="e">
        <f>VLOOKUP(K111,[0]!cla,3,TRUE)</f>
        <v>#VALUE!</v>
      </c>
      <c r="Q111" s="18" t="b">
        <f t="shared" si="28"/>
        <v>1</v>
      </c>
      <c r="R111" s="29">
        <f t="shared" si="12"/>
      </c>
      <c r="V111" s="6"/>
      <c r="W111" s="2"/>
      <c r="X111" s="2"/>
      <c r="Y111" s="2"/>
      <c r="Z111" s="2"/>
    </row>
    <row r="112" spans="1:26" ht="12" customHeight="1" thickBot="1">
      <c r="A112" s="62"/>
      <c r="B112" s="22"/>
      <c r="C112" s="21"/>
      <c r="D112" s="22"/>
      <c r="E112" s="176"/>
      <c r="F112" s="8"/>
      <c r="G112" s="4"/>
      <c r="H112" s="50"/>
      <c r="I112" s="22"/>
      <c r="J112" s="39"/>
      <c r="K112" s="32"/>
      <c r="L112" s="24"/>
      <c r="R112" s="29">
        <f t="shared" si="12"/>
      </c>
      <c r="V112" s="6"/>
      <c r="W112" s="2"/>
      <c r="X112" s="2"/>
      <c r="Y112" s="2"/>
      <c r="Z112" s="2"/>
    </row>
    <row r="113" spans="1:26" ht="12" customHeight="1">
      <c r="A113" s="71"/>
      <c r="B113" s="64" t="s">
        <v>118</v>
      </c>
      <c r="C113" s="20"/>
      <c r="D113" s="20"/>
      <c r="E113" s="176"/>
      <c r="F113" s="7"/>
      <c r="G113" s="4"/>
      <c r="H113" s="52"/>
      <c r="I113" s="20"/>
      <c r="J113" s="38"/>
      <c r="K113" s="31"/>
      <c r="R113" s="29" t="e">
        <f t="shared" si="12"/>
        <v>#VALUE!</v>
      </c>
      <c r="V113" s="6"/>
      <c r="W113" s="2"/>
      <c r="X113" s="2"/>
      <c r="Y113" s="2"/>
      <c r="Z113" s="2"/>
    </row>
    <row r="114" spans="1:26" ht="12" customHeight="1">
      <c r="A114" s="62" t="s">
        <v>25</v>
      </c>
      <c r="B114" s="22" t="str">
        <f>I74</f>
        <v>GALLENNE Stéphane 2A37</v>
      </c>
      <c r="C114" s="21" t="s">
        <v>111</v>
      </c>
      <c r="D114" s="22" t="str">
        <f>I75</f>
        <v>BARANDIARAN Hervé 3A367</v>
      </c>
      <c r="E114" s="176">
        <v>3</v>
      </c>
      <c r="F114" s="8" t="s">
        <v>111</v>
      </c>
      <c r="G114" s="4">
        <v>0</v>
      </c>
      <c r="H114" s="50" t="s">
        <v>96</v>
      </c>
      <c r="I114" s="22" t="str">
        <f>IF(TRIM(D114)="",B114,IF(TRIM(B114)="",D114,IF(AND(E114=0,G114=0),REPT("_",15),IF(E114=G114,REPT("? ",5),IF(N(E114)&gt;N(G114),B114,D114)))))</f>
        <v>GALLENNE Stéphane 2A37</v>
      </c>
      <c r="J114" s="39">
        <f>IF(AND(E114=0,G114=0),REPT("X",2),IF(E114=G114,REPT("X",2),IF(E114&gt;G114,"","")))</f>
      </c>
      <c r="K114" s="32" t="str">
        <f>IF(TRIM(D114)="","",IF(TRIM(B114)="","",IF(AND(E114=0,G114=0),REPT("_",15),IF(E114=G114,REPT("? ",5),IF(N(E114)&gt;N(G114),D114,B114)))))</f>
        <v>BARANDIARAN Hervé 3A367</v>
      </c>
      <c r="M114" s="18">
        <f>VLOOKUP(I114,[0]!cla,2,TRUE)</f>
        <v>37</v>
      </c>
      <c r="N114" s="18">
        <f>VLOOKUP(I114,[0]!cla,3,TRUE)</f>
        <v>3</v>
      </c>
      <c r="O114" s="18">
        <f>VLOOKUP(K114,[0]!cla,2,TRUE)</f>
        <v>367</v>
      </c>
      <c r="P114" s="18">
        <f>VLOOKUP(K114,[0]!cla,3,TRUE)</f>
        <v>7</v>
      </c>
      <c r="Q114" s="18" t="b">
        <f>IF(OR(T(E114)="f",T(G114)="f"),TRUE,(ISERROR(P114)))</f>
        <v>0</v>
      </c>
      <c r="R114" s="29" t="e">
        <f t="shared" si="12"/>
        <v>#VALUE!</v>
      </c>
      <c r="V114" s="6"/>
      <c r="W114" s="2"/>
      <c r="X114" s="2"/>
      <c r="Y114" s="2"/>
      <c r="Z114" s="2"/>
    </row>
    <row r="115" spans="1:26" ht="12" customHeight="1">
      <c r="A115" s="62" t="s">
        <v>25</v>
      </c>
      <c r="B115" s="22" t="str">
        <f>I76</f>
        <v>COTELO Aurélien 2D190</v>
      </c>
      <c r="C115" s="21" t="s">
        <v>111</v>
      </c>
      <c r="D115" s="22" t="str">
        <f>I77</f>
        <v>ARDOUIN Philippe 4A928</v>
      </c>
      <c r="E115" s="176">
        <v>3</v>
      </c>
      <c r="F115" s="8" t="s">
        <v>111</v>
      </c>
      <c r="G115" s="4">
        <v>0</v>
      </c>
      <c r="H115" s="50" t="s">
        <v>96</v>
      </c>
      <c r="I115" s="22" t="str">
        <f>IF(TRIM(D115)="",B115,IF(TRIM(B115)="",D115,IF(AND(E115=0,G115=0),REPT("_",15),IF(E115=G115,REPT("? ",5),IF(N(E115)&gt;N(G115),B115,D115)))))</f>
        <v>COTELO Aurélien 2D190</v>
      </c>
      <c r="J115" s="39">
        <f>IF(AND(E115=0,G115=0),REPT("X",2),IF(E115=G115,REPT("X",2),IF(E115&gt;G115,"","")))</f>
      </c>
      <c r="K115" s="32" t="str">
        <f>IF(TRIM(D115)="","",IF(TRIM(B115)="","",IF(AND(E115=0,G115=0),REPT("_",15),IF(E115=G115,REPT("? ",5),IF(N(E115)&gt;N(G115),D115,B115)))))</f>
        <v>ARDOUIN Philippe 4A928</v>
      </c>
      <c r="M115" s="18">
        <f>VLOOKUP(I115,[0]!cla,2,TRUE)</f>
        <v>190</v>
      </c>
      <c r="N115" s="18">
        <f>VLOOKUP(I115,[0]!cla,3,TRUE)</f>
        <v>6</v>
      </c>
      <c r="O115" s="18">
        <f>VLOOKUP(K115,[0]!cla,2,TRUE)</f>
        <v>928</v>
      </c>
      <c r="P115" s="18">
        <f>VLOOKUP(K115,[0]!cla,3,TRUE)</f>
        <v>11</v>
      </c>
      <c r="Q115" s="18" t="b">
        <f>IF(OR(T(E115)="f",T(G115)="f"),TRUE,(ISERROR(P115)))</f>
        <v>0</v>
      </c>
      <c r="R115" s="29" t="e">
        <f t="shared" si="12"/>
        <v>#VALUE!</v>
      </c>
      <c r="V115" s="6"/>
      <c r="W115" s="2"/>
      <c r="X115" s="2"/>
      <c r="Y115" s="2"/>
      <c r="Z115" s="2"/>
    </row>
    <row r="116" spans="1:26" ht="12" customHeight="1">
      <c r="A116" s="62" t="s">
        <v>25</v>
      </c>
      <c r="B116" s="22" t="str">
        <f>I79</f>
        <v>GRIGNET Fabien 2B77</v>
      </c>
      <c r="C116" s="21" t="s">
        <v>111</v>
      </c>
      <c r="D116" s="22" t="str">
        <f>I78</f>
        <v>GARCIA Richard 2D254</v>
      </c>
      <c r="E116" s="176">
        <v>3</v>
      </c>
      <c r="F116" s="8" t="s">
        <v>111</v>
      </c>
      <c r="G116" s="4">
        <v>0</v>
      </c>
      <c r="H116" s="50" t="s">
        <v>96</v>
      </c>
      <c r="I116" s="22" t="str">
        <f>IF(TRIM(D116)="",B116,IF(TRIM(B116)="",D116,IF(AND(E116=0,G116=0),REPT("_",15),IF(E116=G116,REPT("? ",5),IF(N(E116)&gt;N(G116),B116,D116)))))</f>
        <v>GRIGNET Fabien 2B77</v>
      </c>
      <c r="J116" s="39">
        <f>IF(AND(E116=0,G116=0),REPT("X",2),IF(E116=G116,REPT("X",2),IF(E116&gt;G116,"","")))</f>
      </c>
      <c r="K116" s="32" t="str">
        <f>IF(TRIM(D116)="","",IF(TRIM(B116)="","",IF(AND(E116=0,G116=0),REPT("_",15),IF(E116=G116,REPT("? ",5),IF(N(E116)&gt;N(G116),D116,B116)))))</f>
        <v>GARCIA Richard 2D254</v>
      </c>
      <c r="M116" s="18">
        <f>VLOOKUP(I116,[0]!cla,2,TRUE)</f>
        <v>77</v>
      </c>
      <c r="N116" s="18">
        <f>VLOOKUP(I116,[0]!cla,3,TRUE)</f>
        <v>4</v>
      </c>
      <c r="O116" s="18">
        <f>VLOOKUP(K116,[0]!cla,2,TRUE)</f>
        <v>254</v>
      </c>
      <c r="P116" s="18">
        <f>VLOOKUP(K116,[0]!cla,3,TRUE)</f>
        <v>6</v>
      </c>
      <c r="Q116" s="18" t="b">
        <f>IF(OR(T(E116)="f",T(G116)="f"),TRUE,(ISERROR(P116)))</f>
        <v>0</v>
      </c>
      <c r="R116" s="29" t="e">
        <f t="shared" si="12"/>
        <v>#VALUE!</v>
      </c>
      <c r="V116" s="6"/>
      <c r="W116" s="2"/>
      <c r="X116" s="2"/>
      <c r="Y116" s="2"/>
      <c r="Z116" s="2"/>
    </row>
    <row r="117" spans="1:26" ht="12" customHeight="1">
      <c r="A117" s="62" t="s">
        <v>25</v>
      </c>
      <c r="B117" s="22" t="str">
        <f>I81</f>
        <v>HABOUZIT Damien 2A46</v>
      </c>
      <c r="C117" s="21" t="s">
        <v>111</v>
      </c>
      <c r="D117" s="22" t="str">
        <f>I80</f>
        <v>MARIEU Vincent 3A283</v>
      </c>
      <c r="E117" s="176">
        <v>3</v>
      </c>
      <c r="F117" s="8" t="s">
        <v>111</v>
      </c>
      <c r="G117" s="4">
        <v>0</v>
      </c>
      <c r="H117" s="50" t="s">
        <v>96</v>
      </c>
      <c r="I117" s="22" t="str">
        <f>IF(TRIM(D117)="",B117,IF(TRIM(B117)="",D117,IF(AND(E117=0,G117=0),REPT("_",15),IF(E117=G117,REPT("? ",5),IF(N(E117)&gt;N(G117),B117,D117)))))</f>
        <v>HABOUZIT Damien 2A46</v>
      </c>
      <c r="J117" s="39">
        <f>IF(AND(E117=0,G117=0),REPT("X",2),IF(E117=G117,REPT("X",2),IF(E117&gt;G117,"","")))</f>
      </c>
      <c r="K117" s="32" t="str">
        <f>IF(TRIM(D117)="","",IF(TRIM(B117)="","",IF(AND(E117=0,G117=0),REPT("_",15),IF(E117=G117,REPT("? ",5),IF(N(E117)&gt;N(G117),D117,B117)))))</f>
        <v>MARIEU Vincent 3A283</v>
      </c>
      <c r="M117" s="18">
        <f>VLOOKUP(I117,[0]!cla,2,TRUE)</f>
        <v>46</v>
      </c>
      <c r="N117" s="18">
        <f>VLOOKUP(I117,[0]!cla,3,TRUE)</f>
        <v>3</v>
      </c>
      <c r="O117" s="18">
        <f>VLOOKUP(K117,[0]!cla,2,TRUE)</f>
        <v>283</v>
      </c>
      <c r="P117" s="18">
        <f>VLOOKUP(K117,[0]!cla,3,TRUE)</f>
        <v>7</v>
      </c>
      <c r="Q117" s="18" t="b">
        <f>IF(OR(T(E117)="f",T(G117)="f"),TRUE,(ISERROR(P117)))</f>
        <v>0</v>
      </c>
      <c r="R117" s="29" t="e">
        <f t="shared" si="12"/>
        <v>#VALUE!</v>
      </c>
      <c r="V117" s="6"/>
      <c r="W117" s="2"/>
      <c r="X117" s="2"/>
      <c r="Y117" s="2"/>
      <c r="Z117" s="2"/>
    </row>
    <row r="118" spans="1:26" ht="12" customHeight="1">
      <c r="A118" s="62" t="s">
        <v>25</v>
      </c>
      <c r="B118" s="22"/>
      <c r="C118" s="22"/>
      <c r="D118" s="22"/>
      <c r="E118" s="176"/>
      <c r="F118" s="6"/>
      <c r="G118" s="4"/>
      <c r="H118" s="50" t="s">
        <v>96</v>
      </c>
      <c r="I118" s="22"/>
      <c r="J118" s="39"/>
      <c r="K118" s="32"/>
      <c r="R118" s="29">
        <f t="shared" si="12"/>
      </c>
      <c r="V118" s="6"/>
      <c r="W118" s="2"/>
      <c r="X118" s="2"/>
      <c r="Y118" s="2"/>
      <c r="Z118" s="2"/>
    </row>
    <row r="119" spans="1:26" ht="12" customHeight="1">
      <c r="A119" s="62" t="s">
        <v>25</v>
      </c>
      <c r="B119" s="61" t="s">
        <v>119</v>
      </c>
      <c r="C119" s="22"/>
      <c r="D119" s="22"/>
      <c r="E119" s="176"/>
      <c r="F119" s="6"/>
      <c r="G119" s="4"/>
      <c r="H119" s="50" t="s">
        <v>96</v>
      </c>
      <c r="I119" s="22"/>
      <c r="J119" s="39"/>
      <c r="K119" s="32"/>
      <c r="L119" s="24"/>
      <c r="R119" s="29" t="e">
        <f t="shared" si="12"/>
        <v>#VALUE!</v>
      </c>
      <c r="V119" s="6"/>
      <c r="W119" s="2"/>
      <c r="X119" s="2"/>
      <c r="Y119" s="2"/>
      <c r="Z119" s="2"/>
    </row>
    <row r="120" spans="1:26" ht="12" customHeight="1">
      <c r="A120" s="62" t="s">
        <v>25</v>
      </c>
      <c r="B120" s="22" t="str">
        <f>K75</f>
        <v>OLIVIER Nicolas 3B398</v>
      </c>
      <c r="C120" s="21" t="s">
        <v>111</v>
      </c>
      <c r="D120" s="22" t="str">
        <f>K74</f>
        <v>GABORIEAU Christophe 3D809</v>
      </c>
      <c r="E120" s="176">
        <v>3</v>
      </c>
      <c r="F120" s="8" t="s">
        <v>111</v>
      </c>
      <c r="G120" s="4">
        <v>0</v>
      </c>
      <c r="H120" s="50" t="s">
        <v>96</v>
      </c>
      <c r="I120" s="22" t="str">
        <f>IF(TRIM(D120)="",B120,IF(TRIM(B120)="",D120,IF(AND(E120=0,G120=0),REPT("_",15),IF(E120=G120,REPT("? ",5),IF(N(E120)&gt;N(G120),B120,D120)))))</f>
        <v>OLIVIER Nicolas 3B398</v>
      </c>
      <c r="J120" s="39">
        <f>IF(AND(E120=0,G120=0),REPT("X",2),IF(E120=G120,REPT("X",2),IF(E120&gt;G120,"","")))</f>
      </c>
      <c r="K120" s="32" t="str">
        <f>IF(TRIM(D120)="","",IF(TRIM(B120)="","",IF(AND(E120=0,G120=0),REPT("_",15),IF(E120=G120,REPT("? ",5),IF(N(E120)&gt;N(G120),D120,B120)))))</f>
        <v>GABORIEAU Christophe 3D809</v>
      </c>
      <c r="L120" s="24"/>
      <c r="M120" s="18">
        <f>VLOOKUP(I120,[0]!cla,2,TRUE)</f>
        <v>398</v>
      </c>
      <c r="N120" s="18">
        <f>VLOOKUP(I120,[0]!cla,3,TRUE)</f>
        <v>8</v>
      </c>
      <c r="O120" s="18">
        <f>VLOOKUP(K120,[0]!cla,2,TRUE)</f>
        <v>809</v>
      </c>
      <c r="P120" s="18">
        <f>VLOOKUP(K120,[0]!cla,3,TRUE)</f>
        <v>10</v>
      </c>
      <c r="Q120" s="18" t="b">
        <f>IF(OR(T(E120)="f",T(G120)="f"),TRUE,(ISERROR(P120)))</f>
        <v>0</v>
      </c>
      <c r="R120" s="29" t="e">
        <f t="shared" si="12"/>
        <v>#VALUE!</v>
      </c>
      <c r="V120" s="6"/>
      <c r="W120" s="2"/>
      <c r="X120" s="2"/>
      <c r="Y120" s="2"/>
      <c r="Z120" s="2"/>
    </row>
    <row r="121" spans="1:26" ht="12" customHeight="1">
      <c r="A121" s="62" t="s">
        <v>25</v>
      </c>
      <c r="B121" s="22" t="str">
        <f>K77</f>
        <v>GRAMOND Julien 2D192</v>
      </c>
      <c r="C121" s="21" t="s">
        <v>111</v>
      </c>
      <c r="D121" s="22" t="str">
        <f>K76</f>
        <v>OUTTERS Stanislas 3C612</v>
      </c>
      <c r="E121" s="176">
        <v>0</v>
      </c>
      <c r="F121" s="8" t="s">
        <v>111</v>
      </c>
      <c r="G121" s="4">
        <v>3</v>
      </c>
      <c r="H121" s="50" t="s">
        <v>96</v>
      </c>
      <c r="I121" s="22" t="str">
        <f>IF(TRIM(D121)="",B121,IF(TRIM(B121)="",D121,IF(AND(E121=0,G121=0),REPT("_",15),IF(E121=G121,REPT("? ",5),IF(N(E121)&gt;N(G121),B121,D121)))))</f>
        <v>OUTTERS Stanislas 3C612</v>
      </c>
      <c r="J121" s="39">
        <f>IF(AND(E121=0,G121=0),REPT("X",2),IF(E121=G121,REPT("X",2),IF(E121&gt;G121,"","")))</f>
      </c>
      <c r="K121" s="32" t="str">
        <f>IF(TRIM(D121)="","",IF(TRIM(B121)="","",IF(AND(E121=0,G121=0),REPT("_",15),IF(E121=G121,REPT("? ",5),IF(N(E121)&gt;N(G121),D121,B121)))))</f>
        <v>GRAMOND Julien 2D192</v>
      </c>
      <c r="L121" s="24"/>
      <c r="M121" s="18">
        <f>VLOOKUP(I121,[0]!cla,2,TRUE)</f>
        <v>612</v>
      </c>
      <c r="N121" s="18">
        <f>VLOOKUP(I121,[0]!cla,3,TRUE)</f>
        <v>9</v>
      </c>
      <c r="O121" s="18">
        <f>VLOOKUP(K121,[0]!cla,2,TRUE)</f>
        <v>192</v>
      </c>
      <c r="P121" s="18">
        <f>VLOOKUP(K121,[0]!cla,3,TRUE)</f>
        <v>6</v>
      </c>
      <c r="Q121" s="18" t="b">
        <f>IF(OR(T(E121)="f",T(G121)="f"),TRUE,(ISERROR(P121)))</f>
        <v>0</v>
      </c>
      <c r="R121" s="29" t="e">
        <f t="shared" si="12"/>
        <v>#VALUE!</v>
      </c>
      <c r="V121" s="6"/>
      <c r="W121" s="2"/>
      <c r="X121" s="2"/>
      <c r="Y121" s="2"/>
      <c r="Z121" s="2"/>
    </row>
    <row r="122" spans="1:26" ht="12" customHeight="1">
      <c r="A122" s="62" t="s">
        <v>25</v>
      </c>
      <c r="B122" s="22" t="str">
        <f>K78</f>
        <v>LARDJANE Naël 3C576</v>
      </c>
      <c r="C122" s="21" t="s">
        <v>111</v>
      </c>
      <c r="D122" s="22" t="str">
        <f>K79</f>
        <v>BOUDY Mathieu 4A899</v>
      </c>
      <c r="E122" s="176">
        <v>0</v>
      </c>
      <c r="F122" s="8" t="s">
        <v>111</v>
      </c>
      <c r="G122" s="4">
        <v>3</v>
      </c>
      <c r="H122" s="50" t="s">
        <v>96</v>
      </c>
      <c r="I122" s="22" t="str">
        <f>IF(TRIM(D122)="",B122,IF(TRIM(B122)="",D122,IF(AND(E122=0,G122=0),REPT("_",15),IF(E122=G122,REPT("? ",5),IF(N(E122)&gt;N(G122),B122,D122)))))</f>
        <v>BOUDY Mathieu 4A899</v>
      </c>
      <c r="J122" s="39">
        <f>IF(AND(E122=0,G122=0),REPT("X",2),IF(E122=G122,REPT("X",2),IF(E122&gt;G122,"","")))</f>
      </c>
      <c r="K122" s="32" t="str">
        <f>IF(TRIM(D122)="","",IF(TRIM(B122)="","",IF(AND(E122=0,G122=0),REPT("_",15),IF(E122=G122,REPT("? ",5),IF(N(E122)&gt;N(G122),D122,B122)))))</f>
        <v>LARDJANE Naël 3C576</v>
      </c>
      <c r="L122" s="24"/>
      <c r="M122" s="18">
        <f>VLOOKUP(I122,[0]!cla,2,TRUE)</f>
        <v>899</v>
      </c>
      <c r="N122" s="18">
        <f>VLOOKUP(I122,[0]!cla,3,TRUE)</f>
        <v>11</v>
      </c>
      <c r="O122" s="18">
        <f>VLOOKUP(K122,[0]!cla,2,TRUE)</f>
        <v>576</v>
      </c>
      <c r="P122" s="18">
        <f>VLOOKUP(K122,[0]!cla,3,TRUE)</f>
        <v>9</v>
      </c>
      <c r="Q122" s="18" t="b">
        <f>IF(OR(T(E122)="f",T(G122)="f"),TRUE,(ISERROR(P122)))</f>
        <v>0</v>
      </c>
      <c r="R122" s="29" t="e">
        <f t="shared" si="12"/>
        <v>#VALUE!</v>
      </c>
      <c r="V122" s="6"/>
      <c r="W122" s="2"/>
      <c r="X122" s="2"/>
      <c r="Y122" s="2"/>
      <c r="Z122" s="2"/>
    </row>
    <row r="123" spans="1:26" ht="12" customHeight="1">
      <c r="A123" s="62" t="s">
        <v>25</v>
      </c>
      <c r="B123" s="22" t="str">
        <f>K80</f>
        <v>LACOME Jean 3B427</v>
      </c>
      <c r="C123" s="21" t="s">
        <v>111</v>
      </c>
      <c r="D123" s="22" t="str">
        <f>K81</f>
        <v>ROUSSEAU Franck 3D798</v>
      </c>
      <c r="E123" s="176">
        <v>3</v>
      </c>
      <c r="F123" s="8" t="s">
        <v>111</v>
      </c>
      <c r="G123" s="4">
        <v>0</v>
      </c>
      <c r="H123" s="50" t="s">
        <v>96</v>
      </c>
      <c r="I123" s="22" t="str">
        <f>IF(TRIM(D123)="",B123,IF(TRIM(B123)="",D123,IF(AND(E123=0,G123=0),REPT("_",15),IF(E123=G123,REPT("? ",5),IF(N(E123)&gt;N(G123),B123,D123)))))</f>
        <v>LACOME Jean 3B427</v>
      </c>
      <c r="J123" s="39">
        <f>IF(AND(E123=0,G123=0),REPT("X",2),IF(E123=G123,REPT("X",2),IF(E123&gt;G123,"","")))</f>
      </c>
      <c r="K123" s="32" t="str">
        <f>IF(TRIM(D123)="","",IF(TRIM(B123)="","",IF(AND(E123=0,G123=0),REPT("_",15),IF(E123=G123,REPT("? ",5),IF(N(E123)&gt;N(G123),D123,B123)))))</f>
        <v>ROUSSEAU Franck 3D798</v>
      </c>
      <c r="L123" s="24"/>
      <c r="M123" s="18">
        <f>VLOOKUP(I123,[0]!cla,2,TRUE)</f>
        <v>427</v>
      </c>
      <c r="N123" s="18">
        <f>VLOOKUP(I123,[0]!cla,3,TRUE)</f>
        <v>8</v>
      </c>
      <c r="O123" s="18">
        <f>VLOOKUP(K123,[0]!cla,2,TRUE)</f>
        <v>798</v>
      </c>
      <c r="P123" s="18">
        <f>VLOOKUP(K123,[0]!cla,3,TRUE)</f>
        <v>10</v>
      </c>
      <c r="Q123" s="18" t="b">
        <f>IF(OR(T(E123)="f",T(G123)="f"),TRUE,(ISERROR(P123)))</f>
        <v>0</v>
      </c>
      <c r="R123" s="29" t="e">
        <f t="shared" si="12"/>
        <v>#VALUE!</v>
      </c>
      <c r="V123" s="6"/>
      <c r="W123" s="2"/>
      <c r="X123" s="2"/>
      <c r="Y123" s="2"/>
      <c r="Z123" s="2"/>
    </row>
    <row r="124" spans="1:26" ht="12" customHeight="1" thickBot="1">
      <c r="A124" s="62"/>
      <c r="B124" s="22"/>
      <c r="C124" s="22"/>
      <c r="D124" s="22"/>
      <c r="E124" s="176"/>
      <c r="F124" s="6"/>
      <c r="G124" s="4"/>
      <c r="H124" s="50"/>
      <c r="I124" s="22"/>
      <c r="J124" s="39"/>
      <c r="K124" s="32"/>
      <c r="L124" s="24"/>
      <c r="R124" s="29">
        <f t="shared" si="12"/>
      </c>
      <c r="V124" s="6"/>
      <c r="W124" s="2"/>
      <c r="X124" s="2"/>
      <c r="Y124" s="2"/>
      <c r="Z124" s="2"/>
    </row>
    <row r="125" spans="1:26" ht="12" customHeight="1">
      <c r="A125" s="72"/>
      <c r="B125" s="63" t="s">
        <v>120</v>
      </c>
      <c r="C125" s="20"/>
      <c r="D125" s="20"/>
      <c r="E125" s="176"/>
      <c r="F125" s="7"/>
      <c r="G125" s="4"/>
      <c r="H125" s="52"/>
      <c r="I125" s="20"/>
      <c r="J125" s="38"/>
      <c r="K125" s="31"/>
      <c r="L125" s="24"/>
      <c r="R125" s="29" t="e">
        <f t="shared" si="12"/>
        <v>#VALUE!</v>
      </c>
      <c r="V125" s="6"/>
      <c r="W125" s="2"/>
      <c r="X125" s="2"/>
      <c r="Y125" s="2"/>
      <c r="Z125" s="2"/>
    </row>
    <row r="126" spans="1:26" ht="12" customHeight="1">
      <c r="A126" s="62"/>
      <c r="B126" s="22" t="str">
        <f>I84</f>
        <v>AUDUC Florian 3D853</v>
      </c>
      <c r="C126" s="21" t="s">
        <v>111</v>
      </c>
      <c r="D126" s="22" t="str">
        <f>I85</f>
        <v>SCHRANTZ Jean Baptiste 4A1078</v>
      </c>
      <c r="E126" s="176">
        <v>0</v>
      </c>
      <c r="F126" s="8" t="s">
        <v>111</v>
      </c>
      <c r="G126" s="4">
        <v>3</v>
      </c>
      <c r="H126" s="50" t="s">
        <v>96</v>
      </c>
      <c r="I126" s="22" t="str">
        <f>IF(TRIM(D126)="",B126,IF(TRIM(B126)="",D126,IF(AND(E126=0,G126=0),REPT("_",15),IF(E126=G126,REPT("? ",5),IF(N(E126)&gt;N(G126),B126,D126)))))</f>
        <v>SCHRANTZ Jean Baptiste 4A1078</v>
      </c>
      <c r="J126" s="39">
        <f>IF(AND(E126=0,G126=0),REPT("X",2),IF(E126=G126,REPT("X",2),IF(E126&gt;G126,"","")))</f>
      </c>
      <c r="K126" s="32" t="str">
        <f>IF(TRIM(D126)="","",IF(TRIM(B126)="","",IF(AND(E126=0,G126=0),REPT("_",15),IF(E126=G126,REPT("? ",5),IF(N(E126)&gt;N(G126),D126,B126)))))</f>
        <v>AUDUC Florian 3D853</v>
      </c>
      <c r="L126" s="24"/>
      <c r="M126" s="18">
        <f>VLOOKUP(I126,[0]!cla,2,TRUE)</f>
        <v>1078</v>
      </c>
      <c r="N126" s="18">
        <f>VLOOKUP(I126,[0]!cla,3,TRUE)</f>
        <v>11</v>
      </c>
      <c r="O126" s="18">
        <f>VLOOKUP(K126,[0]!cla,2,TRUE)</f>
        <v>853</v>
      </c>
      <c r="P126" s="18">
        <f>VLOOKUP(K126,[0]!cla,3,TRUE)</f>
        <v>10</v>
      </c>
      <c r="Q126" s="18" t="b">
        <f>IF(OR(T(E126)="f",T(G126)="f"),TRUE,(ISERROR(P126)))</f>
        <v>0</v>
      </c>
      <c r="R126" s="29" t="e">
        <f t="shared" si="12"/>
        <v>#VALUE!</v>
      </c>
      <c r="V126" s="6"/>
      <c r="W126" s="2"/>
      <c r="X126" s="2"/>
      <c r="Y126" s="2"/>
      <c r="Z126" s="2"/>
    </row>
    <row r="127" spans="1:26" ht="12" customHeight="1">
      <c r="A127" s="62"/>
      <c r="B127" s="22" t="str">
        <f>I86</f>
        <v>SEGURA Julien 4B1283</v>
      </c>
      <c r="C127" s="21" t="s">
        <v>111</v>
      </c>
      <c r="D127" s="22" t="str">
        <f>I87</f>
        <v>GUILBAUD Bruno 3C607</v>
      </c>
      <c r="E127" s="176">
        <v>0</v>
      </c>
      <c r="F127" s="8" t="s">
        <v>111</v>
      </c>
      <c r="G127" s="4">
        <v>3</v>
      </c>
      <c r="H127" s="50" t="s">
        <v>96</v>
      </c>
      <c r="I127" s="22" t="str">
        <f>IF(TRIM(D127)="",B127,IF(TRIM(B127)="",D127,IF(AND(E127=0,G127=0),REPT("_",15),IF(E127=G127,REPT("? ",5),IF(N(E127)&gt;N(G127),B127,D127)))))</f>
        <v>GUILBAUD Bruno 3C607</v>
      </c>
      <c r="J127" s="39">
        <f>IF(AND(E127=0,G127=0),REPT("X",2),IF(E127=G127,REPT("X",2),IF(E127&gt;G127,"","")))</f>
      </c>
      <c r="K127" s="32" t="str">
        <f>IF(TRIM(D127)="","",IF(TRIM(B127)="","",IF(AND(E127=0,G127=0),REPT("_",15),IF(E127=G127,REPT("? ",5),IF(N(E127)&gt;N(G127),D127,B127)))))</f>
        <v>SEGURA Julien 4B1283</v>
      </c>
      <c r="L127" s="24"/>
      <c r="M127" s="18">
        <f>VLOOKUP(I127,[0]!cla,2,TRUE)</f>
        <v>607</v>
      </c>
      <c r="N127" s="18">
        <f>VLOOKUP(I127,[0]!cla,3,TRUE)</f>
        <v>9</v>
      </c>
      <c r="O127" s="18">
        <f>VLOOKUP(K127,[0]!cla,2,TRUE)</f>
        <v>1283</v>
      </c>
      <c r="P127" s="18">
        <f>VLOOKUP(K127,[0]!cla,3,TRUE)</f>
        <v>12</v>
      </c>
      <c r="Q127" s="18" t="b">
        <f>IF(OR(T(E127)="f",T(G127)="f"),TRUE,(ISERROR(P127)))</f>
        <v>0</v>
      </c>
      <c r="R127" s="29" t="e">
        <f t="shared" si="12"/>
        <v>#VALUE!</v>
      </c>
      <c r="V127" s="6"/>
      <c r="W127" s="2"/>
      <c r="X127" s="2"/>
      <c r="Y127" s="2"/>
      <c r="Z127" s="2"/>
    </row>
    <row r="128" spans="1:26" ht="12" customHeight="1">
      <c r="A128" s="62"/>
      <c r="B128" s="22" t="str">
        <f>I89</f>
        <v>MEDAN Philippe 4D1783</v>
      </c>
      <c r="C128" s="21" t="s">
        <v>111</v>
      </c>
      <c r="D128" s="22" t="str">
        <f>I88</f>
        <v>KOBS Jonathan 4B1177</v>
      </c>
      <c r="E128" s="176">
        <v>0</v>
      </c>
      <c r="F128" s="8" t="s">
        <v>111</v>
      </c>
      <c r="G128" s="4">
        <v>3</v>
      </c>
      <c r="H128" s="50" t="s">
        <v>96</v>
      </c>
      <c r="I128" s="22" t="str">
        <f>IF(TRIM(D128)="",B128,IF(TRIM(B128)="",D128,IF(AND(E128=0,G128=0),REPT("_",15),IF(E128=G128,REPT("? ",5),IF(N(E128)&gt;N(G128),B128,D128)))))</f>
        <v>KOBS Jonathan 4B1177</v>
      </c>
      <c r="J128" s="39">
        <f>IF(AND(E128=0,G128=0),REPT("X",2),IF(E128=G128,REPT("X",2),IF(E128&gt;G128,"","")))</f>
      </c>
      <c r="K128" s="32" t="str">
        <f>IF(TRIM(D128)="","",IF(TRIM(B128)="","",IF(AND(E128=0,G128=0),REPT("_",15),IF(E128=G128,REPT("? ",5),IF(N(E128)&gt;N(G128),D128,B128)))))</f>
        <v>MEDAN Philippe 4D1783</v>
      </c>
      <c r="L128" s="24"/>
      <c r="M128" s="18">
        <f>VLOOKUP(I128,[0]!cla,2,TRUE)</f>
        <v>1177</v>
      </c>
      <c r="N128" s="18">
        <f>VLOOKUP(I128,[0]!cla,3,TRUE)</f>
        <v>12</v>
      </c>
      <c r="O128" s="18">
        <f>VLOOKUP(K128,[0]!cla,2,TRUE)</f>
        <v>1783</v>
      </c>
      <c r="P128" s="18">
        <f>VLOOKUP(K128,[0]!cla,3,TRUE)</f>
        <v>14</v>
      </c>
      <c r="Q128" s="18" t="b">
        <f>IF(OR(T(E128)="f",T(G128)="f"),TRUE,(ISERROR(P128)))</f>
        <v>0</v>
      </c>
      <c r="R128" s="29" t="e">
        <f t="shared" si="12"/>
        <v>#VALUE!</v>
      </c>
      <c r="V128" s="6"/>
      <c r="W128" s="2"/>
      <c r="X128" s="2"/>
      <c r="Y128" s="2"/>
      <c r="Z128" s="2"/>
    </row>
    <row r="129" spans="1:26" ht="12" customHeight="1">
      <c r="A129" s="62"/>
      <c r="B129" s="22" t="str">
        <f>I91</f>
        <v>CAPDEVILLE Thierry 4A873</v>
      </c>
      <c r="C129" s="21" t="s">
        <v>111</v>
      </c>
      <c r="D129" s="22" t="str">
        <f>I90</f>
        <v>RAMOND Thierry 4A1075</v>
      </c>
      <c r="E129" s="176">
        <v>3</v>
      </c>
      <c r="F129" s="8" t="s">
        <v>111</v>
      </c>
      <c r="G129" s="4">
        <v>0</v>
      </c>
      <c r="H129" s="50" t="s">
        <v>96</v>
      </c>
      <c r="I129" s="22" t="str">
        <f>IF(TRIM(D129)="",B129,IF(TRIM(B129)="",D129,IF(AND(E129=0,G129=0),REPT("_",15),IF(E129=G129,REPT("? ",5),IF(N(E129)&gt;N(G129),B129,D129)))))</f>
        <v>CAPDEVILLE Thierry 4A873</v>
      </c>
      <c r="J129" s="39">
        <f>IF(AND(E129=0,G129=0),REPT("X",2),IF(E129=G129,REPT("X",2),IF(E129&gt;G129,"","")))</f>
      </c>
      <c r="K129" s="32" t="str">
        <f>IF(TRIM(D129)="","",IF(TRIM(B129)="","",IF(AND(E129=0,G129=0),REPT("_",15),IF(E129=G129,REPT("? ",5),IF(N(E129)&gt;N(G129),D129,B129)))))</f>
        <v>RAMOND Thierry 4A1075</v>
      </c>
      <c r="L129" s="24"/>
      <c r="M129" s="18">
        <f>VLOOKUP(I129,[0]!cla,2,TRUE)</f>
        <v>873</v>
      </c>
      <c r="N129" s="18">
        <f>VLOOKUP(I129,[0]!cla,3,TRUE)</f>
        <v>11</v>
      </c>
      <c r="O129" s="18">
        <f>VLOOKUP(K129,[0]!cla,2,TRUE)</f>
        <v>1075</v>
      </c>
      <c r="P129" s="18">
        <f>VLOOKUP(K129,[0]!cla,3,TRUE)</f>
        <v>11</v>
      </c>
      <c r="Q129" s="18" t="b">
        <f>IF(OR(T(E129)="f",T(G129)="f"),TRUE,(ISERROR(P129)))</f>
        <v>0</v>
      </c>
      <c r="R129" s="29" t="e">
        <f t="shared" si="12"/>
        <v>#VALUE!</v>
      </c>
      <c r="V129" s="6"/>
      <c r="W129" s="2"/>
      <c r="X129" s="2"/>
      <c r="Y129" s="2"/>
      <c r="Z129" s="2"/>
    </row>
    <row r="130" spans="1:26" ht="12" customHeight="1">
      <c r="A130" s="62"/>
      <c r="B130" s="22"/>
      <c r="C130" s="21"/>
      <c r="D130" s="22"/>
      <c r="E130" s="176"/>
      <c r="F130" s="8"/>
      <c r="G130" s="4"/>
      <c r="H130" s="50" t="s">
        <v>96</v>
      </c>
      <c r="I130" s="22"/>
      <c r="J130" s="39"/>
      <c r="K130" s="32"/>
      <c r="L130" s="24"/>
      <c r="R130" s="29">
        <f t="shared" si="12"/>
      </c>
      <c r="V130" s="2"/>
      <c r="W130" s="2"/>
      <c r="X130" s="2"/>
      <c r="Y130" s="2"/>
      <c r="Z130" s="2"/>
    </row>
    <row r="131" spans="1:26" ht="12" customHeight="1">
      <c r="A131" s="62"/>
      <c r="B131" s="61" t="s">
        <v>121</v>
      </c>
      <c r="C131" s="22"/>
      <c r="D131" s="22"/>
      <c r="E131" s="176"/>
      <c r="F131" s="6"/>
      <c r="G131" s="4"/>
      <c r="H131" s="50" t="s">
        <v>96</v>
      </c>
      <c r="I131" s="22"/>
      <c r="J131" s="39"/>
      <c r="K131" s="32"/>
      <c r="L131" s="24"/>
      <c r="R131" s="29" t="e">
        <f t="shared" si="12"/>
        <v>#VALUE!</v>
      </c>
      <c r="V131" s="2"/>
      <c r="W131" s="2"/>
      <c r="X131" s="2"/>
      <c r="Y131" s="2"/>
      <c r="Z131" s="2"/>
    </row>
    <row r="132" spans="1:26" ht="12" customHeight="1">
      <c r="A132" s="62"/>
      <c r="B132" s="22" t="str">
        <f>K85</f>
        <v>VIAUD Maxime 4B1090</v>
      </c>
      <c r="C132" s="21" t="s">
        <v>111</v>
      </c>
      <c r="D132" s="22" t="str">
        <f>K84</f>
        <v>MARCHESSEAU Brice 4D1654</v>
      </c>
      <c r="E132" s="176">
        <v>0</v>
      </c>
      <c r="F132" s="8" t="s">
        <v>111</v>
      </c>
      <c r="G132" s="4">
        <v>3</v>
      </c>
      <c r="H132" s="50" t="s">
        <v>96</v>
      </c>
      <c r="I132" s="22" t="str">
        <f>IF(TRIM(D132)="",B132,IF(TRIM(B132)="",D132,IF(AND(E132=0,G132=0),REPT("_",15),IF(E132=G132,REPT("? ",5),IF(N(E132)&gt;N(G132),B132,D132)))))</f>
        <v>MARCHESSEAU Brice 4D1654</v>
      </c>
      <c r="J132" s="39">
        <f>IF(AND(E132=0,G132=0),REPT("X",2),IF(E132=G132,REPT("X",2),IF(E132&gt;G132,"","")))</f>
      </c>
      <c r="K132" s="32" t="str">
        <f>IF(TRIM(D132)="","",IF(TRIM(B132)="","",IF(AND(E132=0,G132=0),REPT("_",15),IF(E132=G132,REPT("? ",5),IF(N(E132)&gt;N(G132),D132,B132)))))</f>
        <v>VIAUD Maxime 4B1090</v>
      </c>
      <c r="L132" s="24"/>
      <c r="M132" s="18">
        <f>VLOOKUP(I132,[0]!cla,2,TRUE)</f>
        <v>1654</v>
      </c>
      <c r="N132" s="18">
        <f>VLOOKUP(I132,[0]!cla,3,TRUE)</f>
        <v>14</v>
      </c>
      <c r="O132" s="18">
        <f>VLOOKUP(K132,[0]!cla,2,TRUE)</f>
        <v>1090</v>
      </c>
      <c r="P132" s="18">
        <f>VLOOKUP(K132,[0]!cla,3,TRUE)</f>
        <v>12</v>
      </c>
      <c r="Q132" s="18" t="b">
        <f>IF(OR(T(E132)="f",T(G132)="f"),TRUE,(ISERROR(P132)))</f>
        <v>0</v>
      </c>
      <c r="R132" s="29" t="e">
        <f t="shared" si="12"/>
        <v>#VALUE!</v>
      </c>
      <c r="V132" s="2"/>
      <c r="W132" s="2"/>
      <c r="X132" s="2"/>
      <c r="Y132" s="2"/>
      <c r="Z132" s="2"/>
    </row>
    <row r="133" spans="1:26" ht="12" customHeight="1">
      <c r="A133" s="62"/>
      <c r="B133" s="22" t="str">
        <f>K87</f>
        <v>GUILLOU Hervé 4B1236</v>
      </c>
      <c r="C133" s="21" t="s">
        <v>111</v>
      </c>
      <c r="D133" s="22" t="str">
        <f>K86</f>
        <v>LESCOMBES Jèrôme 4A901</v>
      </c>
      <c r="E133" s="176">
        <v>3</v>
      </c>
      <c r="F133" s="8" t="s">
        <v>111</v>
      </c>
      <c r="G133" s="4" t="s">
        <v>239</v>
      </c>
      <c r="H133" s="50" t="s">
        <v>96</v>
      </c>
      <c r="I133" s="22" t="str">
        <f>IF(TRIM(D133)="",B133,IF(TRIM(B133)="",D133,IF(AND(E133=0,G133=0),REPT("_",15),IF(E133=G133,REPT("? ",5),IF(N(E133)&gt;N(G133),B133,D133)))))</f>
        <v>GUILLOU Hervé 4B1236</v>
      </c>
      <c r="J133" s="39">
        <f>IF(AND(E133=0,G133=0),REPT("X",2),IF(E133=G133,REPT("X",2),IF(E133&gt;G133,"","")))</f>
      </c>
      <c r="K133" s="32" t="str">
        <f>IF(TRIM(D133)="","",IF(TRIM(B133)="","",IF(AND(E133=0,G133=0),REPT("_",15),IF(E133=G133,REPT("? ",5),IF(N(E133)&gt;N(G133),D133,B133)))))</f>
        <v>LESCOMBES Jèrôme 4A901</v>
      </c>
      <c r="L133" s="24"/>
      <c r="M133" s="18">
        <f>VLOOKUP(I133,[0]!cla,2,TRUE)</f>
        <v>1236</v>
      </c>
      <c r="N133" s="18">
        <f>VLOOKUP(I133,[0]!cla,3,TRUE)</f>
        <v>12</v>
      </c>
      <c r="O133" s="18">
        <f>VLOOKUP(K133,[0]!cla,2,TRUE)</f>
        <v>901</v>
      </c>
      <c r="P133" s="18">
        <f>VLOOKUP(K133,[0]!cla,3,TRUE)</f>
        <v>11</v>
      </c>
      <c r="Q133" s="18" t="b">
        <f>IF(OR(T(E133)="f",T(G133)="f"),TRUE,(ISERROR(P133)))</f>
        <v>1</v>
      </c>
      <c r="R133" s="29" t="e">
        <f aca="true" t="shared" si="29" ref="R133:R196">IF(VALUE(D133)&lt;VALUE(B133),"NON","")</f>
        <v>#VALUE!</v>
      </c>
      <c r="V133" s="2"/>
      <c r="W133" s="2"/>
      <c r="X133" s="2"/>
      <c r="Y133" s="2"/>
      <c r="Z133" s="2"/>
    </row>
    <row r="134" spans="1:26" ht="12" customHeight="1">
      <c r="A134" s="62"/>
      <c r="B134" s="22" t="str">
        <f>K88</f>
        <v>SINTES Laurent 4A983</v>
      </c>
      <c r="C134" s="21" t="s">
        <v>111</v>
      </c>
      <c r="D134" s="22" t="str">
        <f>K89</f>
        <v>HERAUD Antoine 3D687</v>
      </c>
      <c r="E134" s="176">
        <v>3</v>
      </c>
      <c r="F134" s="8" t="s">
        <v>111</v>
      </c>
      <c r="G134" s="4">
        <v>0</v>
      </c>
      <c r="H134" s="50" t="s">
        <v>96</v>
      </c>
      <c r="I134" s="22" t="str">
        <f>IF(TRIM(D134)="",B134,IF(TRIM(B134)="",D134,IF(AND(E134=0,G134=0),REPT("_",15),IF(E134=G134,REPT("? ",5),IF(N(E134)&gt;N(G134),B134,D134)))))</f>
        <v>SINTES Laurent 4A983</v>
      </c>
      <c r="J134" s="39">
        <f>IF(AND(E134=0,G134=0),REPT("X",2),IF(E134=G134,REPT("X",2),IF(E134&gt;G134,"","")))</f>
      </c>
      <c r="K134" s="32" t="str">
        <f>IF(TRIM(D134)="","",IF(TRIM(B134)="","",IF(AND(E134=0,G134=0),REPT("_",15),IF(E134=G134,REPT("? ",5),IF(N(E134)&gt;N(G134),D134,B134)))))</f>
        <v>HERAUD Antoine 3D687</v>
      </c>
      <c r="L134" s="24"/>
      <c r="M134" s="18">
        <f>VLOOKUP(I134,[0]!cla,2,TRUE)</f>
        <v>983</v>
      </c>
      <c r="N134" s="18">
        <f>VLOOKUP(I134,[0]!cla,3,TRUE)</f>
        <v>11</v>
      </c>
      <c r="O134" s="18">
        <f>VLOOKUP(K134,[0]!cla,2,TRUE)</f>
        <v>687</v>
      </c>
      <c r="P134" s="18">
        <f>VLOOKUP(K134,[0]!cla,3,TRUE)</f>
        <v>10</v>
      </c>
      <c r="Q134" s="18" t="b">
        <f>IF(OR(T(E134)="f",T(G134)="f"),TRUE,(ISERROR(P134)))</f>
        <v>0</v>
      </c>
      <c r="R134" s="29" t="e">
        <f t="shared" si="29"/>
        <v>#VALUE!</v>
      </c>
      <c r="V134" s="2"/>
      <c r="W134" s="2"/>
      <c r="X134" s="2"/>
      <c r="Y134" s="2"/>
      <c r="Z134" s="2"/>
    </row>
    <row r="135" spans="1:26" ht="12" customHeight="1">
      <c r="A135" s="62"/>
      <c r="B135" s="22" t="str">
        <f>K90</f>
        <v>SOLER Thomas 5B2710</v>
      </c>
      <c r="C135" s="21" t="s">
        <v>111</v>
      </c>
      <c r="D135" s="22" t="str">
        <f>K91</f>
        <v>MALORON Franck 4D1781</v>
      </c>
      <c r="E135" s="176">
        <v>3</v>
      </c>
      <c r="F135" s="8" t="s">
        <v>111</v>
      </c>
      <c r="G135" s="4">
        <v>0</v>
      </c>
      <c r="H135" s="50" t="s">
        <v>96</v>
      </c>
      <c r="I135" s="22" t="str">
        <f>IF(TRIM(D135)="",B135,IF(TRIM(B135)="",D135,IF(AND(E135=0,G135=0),REPT("_",15),IF(E135=G135,REPT("? ",5),IF(N(E135)&gt;N(G135),B135,D135)))))</f>
        <v>SOLER Thomas 5B2710</v>
      </c>
      <c r="J135" s="39">
        <f>IF(AND(E135=0,G135=0),REPT("X",2),IF(E135=G135,REPT("X",2),IF(E135&gt;G135,"","")))</f>
      </c>
      <c r="K135" s="32" t="str">
        <f>IF(TRIM(D135)="","",IF(TRIM(B135)="","",IF(AND(E135=0,G135=0),REPT("_",15),IF(E135=G135,REPT("? ",5),IF(N(E135)&gt;N(G135),D135,B135)))))</f>
        <v>MALORON Franck 4D1781</v>
      </c>
      <c r="L135" s="24"/>
      <c r="M135" s="18">
        <f>VLOOKUP(I135,[0]!cla,2,TRUE)</f>
        <v>2710</v>
      </c>
      <c r="N135" s="18">
        <f>VLOOKUP(I135,[0]!cla,3,TRUE)</f>
        <v>16</v>
      </c>
      <c r="O135" s="18">
        <f>VLOOKUP(K135,[0]!cla,2,TRUE)</f>
        <v>1781</v>
      </c>
      <c r="P135" s="18">
        <f>VLOOKUP(K135,[0]!cla,3,TRUE)</f>
        <v>14</v>
      </c>
      <c r="Q135" s="18" t="b">
        <f>IF(OR(T(E135)="f",T(G135)="f"),TRUE,(ISERROR(P135)))</f>
        <v>0</v>
      </c>
      <c r="R135" s="29" t="e">
        <f t="shared" si="29"/>
        <v>#VALUE!</v>
      </c>
      <c r="V135" s="2"/>
      <c r="W135" s="2"/>
      <c r="X135" s="2"/>
      <c r="Y135" s="2"/>
      <c r="Z135" s="2"/>
    </row>
    <row r="136" spans="1:26" ht="12" customHeight="1" thickBot="1">
      <c r="A136" s="62"/>
      <c r="B136" s="22"/>
      <c r="C136" s="22"/>
      <c r="D136" s="22"/>
      <c r="E136" s="176"/>
      <c r="F136" s="6"/>
      <c r="G136" s="4"/>
      <c r="H136" s="50"/>
      <c r="I136" s="22"/>
      <c r="J136" s="39"/>
      <c r="K136" s="32"/>
      <c r="L136" s="24"/>
      <c r="R136" s="29">
        <f t="shared" si="29"/>
      </c>
      <c r="V136" s="2"/>
      <c r="W136" s="2"/>
      <c r="X136" s="2"/>
      <c r="Y136" s="2"/>
      <c r="Z136" s="2"/>
    </row>
    <row r="137" spans="1:26" ht="12" customHeight="1">
      <c r="A137" s="72"/>
      <c r="B137" s="63" t="s">
        <v>122</v>
      </c>
      <c r="C137" s="20"/>
      <c r="D137" s="20"/>
      <c r="E137" s="176"/>
      <c r="F137" s="7"/>
      <c r="G137" s="4"/>
      <c r="H137" s="52"/>
      <c r="I137" s="20"/>
      <c r="J137" s="38"/>
      <c r="K137" s="31"/>
      <c r="L137" s="24"/>
      <c r="R137" s="29" t="e">
        <f t="shared" si="29"/>
        <v>#VALUE!</v>
      </c>
      <c r="V137" s="2"/>
      <c r="W137" s="2"/>
      <c r="X137" s="2"/>
      <c r="Y137" s="2"/>
      <c r="Z137" s="2"/>
    </row>
    <row r="138" spans="1:26" ht="12" customHeight="1">
      <c r="A138" s="62"/>
      <c r="B138" s="22" t="str">
        <f>I94</f>
        <v>VASLIN Guillaume 4C1564</v>
      </c>
      <c r="C138" s="21" t="s">
        <v>111</v>
      </c>
      <c r="D138" s="22" t="str">
        <f>I95</f>
        <v>BOUTET Christophe 5B2739</v>
      </c>
      <c r="E138" s="176">
        <v>3</v>
      </c>
      <c r="F138" s="8" t="s">
        <v>111</v>
      </c>
      <c r="G138" s="4">
        <v>0</v>
      </c>
      <c r="H138" s="50" t="s">
        <v>96</v>
      </c>
      <c r="I138" s="22" t="str">
        <f>IF(TRIM(D138)="",B138,IF(TRIM(B138)="",D138,IF(AND(E138=0,G138=0),REPT("_",15),IF(E138=G138,REPT("? ",5),IF(N(E138)&gt;N(G138),B138,D138)))))</f>
        <v>VASLIN Guillaume 4C1564</v>
      </c>
      <c r="J138" s="39">
        <f>IF(AND(E138=0,G138=0),REPT("X",2),IF(E138=G138,REPT("X",2),IF(E138&gt;G138,"","")))</f>
      </c>
      <c r="K138" s="32" t="str">
        <f>IF(TRIM(D138)="","",IF(TRIM(B138)="","",IF(AND(E138=0,G138=0),REPT("_",15),IF(E138=G138,REPT("? ",5),IF(N(E138)&gt;N(G138),D138,B138)))))</f>
        <v>BOUTET Christophe 5B2739</v>
      </c>
      <c r="L138" s="24"/>
      <c r="M138" s="18">
        <f>VLOOKUP(I138,[0]!cla,2,TRUE)</f>
        <v>1564</v>
      </c>
      <c r="N138" s="18">
        <f>VLOOKUP(I138,[0]!cla,3,TRUE)</f>
        <v>13</v>
      </c>
      <c r="O138" s="18">
        <f>VLOOKUP(K138,[0]!cla,2,TRUE)</f>
        <v>2739</v>
      </c>
      <c r="P138" s="18">
        <f>VLOOKUP(K138,[0]!cla,3,TRUE)</f>
        <v>16</v>
      </c>
      <c r="Q138" s="18" t="b">
        <f>IF(OR(T(E138)="f",T(G138)="f"),TRUE,(ISERROR(P138)))</f>
        <v>0</v>
      </c>
      <c r="R138" s="29" t="e">
        <f t="shared" si="29"/>
        <v>#VALUE!</v>
      </c>
      <c r="V138" s="2"/>
      <c r="W138" s="2"/>
      <c r="X138" s="2"/>
      <c r="Y138" s="2"/>
      <c r="Z138" s="2"/>
    </row>
    <row r="139" spans="1:26" ht="12" customHeight="1">
      <c r="A139" s="62"/>
      <c r="B139" s="22" t="str">
        <f>I96</f>
        <v>CREMOUX Laurent 4D1800</v>
      </c>
      <c r="C139" s="21" t="s">
        <v>111</v>
      </c>
      <c r="D139" s="22" t="str">
        <f>I97</f>
        <v>CAMP Mickaël 4D1842</v>
      </c>
      <c r="E139" s="176">
        <v>3</v>
      </c>
      <c r="F139" s="8" t="s">
        <v>111</v>
      </c>
      <c r="G139" s="4">
        <v>0</v>
      </c>
      <c r="H139" s="50" t="s">
        <v>96</v>
      </c>
      <c r="I139" s="22" t="str">
        <f>IF(TRIM(D139)="",B139,IF(TRIM(B139)="",D139,IF(AND(E139=0,G139=0),REPT("_",15),IF(E139=G139,REPT("? ",5),IF(N(E139)&gt;N(G139),B139,D139)))))</f>
        <v>CREMOUX Laurent 4D1800</v>
      </c>
      <c r="J139" s="39">
        <f>IF(AND(E139=0,G139=0),REPT("X",2),IF(E139=G139,REPT("X",2),IF(E139&gt;G139,"","")))</f>
      </c>
      <c r="K139" s="32" t="str">
        <f>IF(TRIM(D139)="","",IF(TRIM(B139)="","",IF(AND(E139=0,G139=0),REPT("_",15),IF(E139=G139,REPT("? ",5),IF(N(E139)&gt;N(G139),D139,B139)))))</f>
        <v>CAMP Mickaël 4D1842</v>
      </c>
      <c r="L139" s="24"/>
      <c r="M139" s="18">
        <f>VLOOKUP(I139,[0]!cla,2,TRUE)</f>
        <v>1800</v>
      </c>
      <c r="N139" s="18">
        <f>VLOOKUP(I139,[0]!cla,3,TRUE)</f>
        <v>14</v>
      </c>
      <c r="O139" s="18">
        <f>VLOOKUP(K139,[0]!cla,2,TRUE)</f>
        <v>1842</v>
      </c>
      <c r="P139" s="18">
        <f>VLOOKUP(K139,[0]!cla,3,TRUE)</f>
        <v>14</v>
      </c>
      <c r="Q139" s="18" t="b">
        <f>IF(OR(T(E139)="f",T(G139)="f"),TRUE,(ISERROR(P139)))</f>
        <v>0</v>
      </c>
      <c r="R139" s="29" t="e">
        <f t="shared" si="29"/>
        <v>#VALUE!</v>
      </c>
      <c r="V139" s="2"/>
      <c r="W139" s="2"/>
      <c r="X139" s="2"/>
      <c r="Y139" s="2"/>
      <c r="Z139" s="2"/>
    </row>
    <row r="140" spans="1:26" ht="12" customHeight="1">
      <c r="A140" s="62"/>
      <c r="B140" s="22" t="str">
        <f>I99</f>
        <v>POSSARD Yves 4C1420</v>
      </c>
      <c r="C140" s="21" t="s">
        <v>111</v>
      </c>
      <c r="D140" s="22" t="str">
        <f>I98</f>
        <v>COUTURIER Romain NC4100</v>
      </c>
      <c r="E140" s="176">
        <v>3</v>
      </c>
      <c r="F140" s="8" t="s">
        <v>111</v>
      </c>
      <c r="G140" s="4">
        <v>0</v>
      </c>
      <c r="H140" s="50" t="s">
        <v>96</v>
      </c>
      <c r="I140" s="22" t="str">
        <f>IF(TRIM(D140)="",B140,IF(TRIM(B140)="",D140,IF(AND(E140=0,G140=0),REPT("_",15),IF(E140=G140,REPT("? ",5),IF(N(E140)&gt;N(G140),B140,D140)))))</f>
        <v>POSSARD Yves 4C1420</v>
      </c>
      <c r="J140" s="39">
        <f>IF(AND(E140=0,G140=0),REPT("X",2),IF(E140=G140,REPT("X",2),IF(E140&gt;G140,"","")))</f>
      </c>
      <c r="K140" s="32" t="str">
        <f>IF(TRIM(D140)="","",IF(TRIM(B140)="","",IF(AND(E140=0,G140=0),REPT("_",15),IF(E140=G140,REPT("? ",5),IF(N(E140)&gt;N(G140),D140,B140)))))</f>
        <v>COUTURIER Romain NC4100</v>
      </c>
      <c r="L140" s="24"/>
      <c r="M140" s="18">
        <f>VLOOKUP(I140,[0]!cla,2,TRUE)</f>
        <v>1420</v>
      </c>
      <c r="N140" s="18">
        <f>VLOOKUP(I140,[0]!cla,3,TRUE)</f>
        <v>13</v>
      </c>
      <c r="O140" s="18">
        <f>VLOOKUP(K140,[0]!cla,2,TRUE)</f>
        <v>4100</v>
      </c>
      <c r="P140" s="18">
        <f>VLOOKUP(K140,[0]!cla,3,TRUE)</f>
        <v>18</v>
      </c>
      <c r="Q140" s="18" t="b">
        <f>IF(OR(T(E140)="f",T(G140)="f"),TRUE,(ISERROR(P140)))</f>
        <v>0</v>
      </c>
      <c r="R140" s="29" t="e">
        <f t="shared" si="29"/>
        <v>#VALUE!</v>
      </c>
      <c r="V140" s="2"/>
      <c r="W140" s="2"/>
      <c r="X140" s="2"/>
      <c r="Y140" s="2"/>
      <c r="Z140" s="2"/>
    </row>
    <row r="141" spans="1:26" ht="12" customHeight="1">
      <c r="A141" s="62"/>
      <c r="B141" s="22" t="str">
        <f>I101</f>
        <v>DUFAURE Thomas 4C1444</v>
      </c>
      <c r="C141" s="21" t="s">
        <v>111</v>
      </c>
      <c r="D141" s="22" t="str">
        <f>I100</f>
        <v>MONTILLET Patrick 4B1140</v>
      </c>
      <c r="E141" s="176">
        <v>0</v>
      </c>
      <c r="F141" s="8" t="s">
        <v>111</v>
      </c>
      <c r="G141" s="4">
        <v>3</v>
      </c>
      <c r="H141" s="50" t="s">
        <v>96</v>
      </c>
      <c r="I141" s="22" t="str">
        <f>IF(TRIM(D141)="",B141,IF(TRIM(B141)="",D141,IF(AND(E141=0,G141=0),REPT("_",15),IF(E141=G141,REPT("? ",5),IF(N(E141)&gt;N(G141),B141,D141)))))</f>
        <v>MONTILLET Patrick 4B1140</v>
      </c>
      <c r="J141" s="39">
        <f>IF(AND(E141=0,G141=0),REPT("X",2),IF(E141=G141,REPT("X",2),IF(E141&gt;G141,"","")))</f>
      </c>
      <c r="K141" s="32" t="str">
        <f>IF(TRIM(D141)="","",IF(TRIM(B141)="","",IF(AND(E141=0,G141=0),REPT("_",15),IF(E141=G141,REPT("? ",5),IF(N(E141)&gt;N(G141),D141,B141)))))</f>
        <v>DUFAURE Thomas 4C1444</v>
      </c>
      <c r="L141" s="24"/>
      <c r="M141" s="18">
        <f>VLOOKUP(I141,[0]!cla,2,TRUE)</f>
        <v>1140</v>
      </c>
      <c r="N141" s="18">
        <f>VLOOKUP(I141,[0]!cla,3,TRUE)</f>
        <v>12</v>
      </c>
      <c r="O141" s="18">
        <f>VLOOKUP(K141,[0]!cla,2,TRUE)</f>
        <v>1444</v>
      </c>
      <c r="P141" s="18">
        <f>VLOOKUP(K141,[0]!cla,3,TRUE)</f>
        <v>13</v>
      </c>
      <c r="Q141" s="18" t="b">
        <f>IF(OR(T(E141)="f",T(G141)="f"),TRUE,(ISERROR(P141)))</f>
        <v>0</v>
      </c>
      <c r="R141" s="29" t="e">
        <f t="shared" si="29"/>
        <v>#VALUE!</v>
      </c>
      <c r="V141" s="2"/>
      <c r="W141" s="2"/>
      <c r="X141" s="2"/>
      <c r="Y141" s="2"/>
      <c r="Z141" s="2"/>
    </row>
    <row r="142" spans="1:26" ht="12" customHeight="1">
      <c r="A142" s="62"/>
      <c r="B142" s="22"/>
      <c r="C142" s="22"/>
      <c r="D142" s="22"/>
      <c r="E142" s="176"/>
      <c r="F142" s="6"/>
      <c r="G142" s="4"/>
      <c r="H142" s="50" t="s">
        <v>96</v>
      </c>
      <c r="I142" s="22"/>
      <c r="J142" s="39"/>
      <c r="K142" s="32"/>
      <c r="L142" s="24"/>
      <c r="R142" s="29">
        <f t="shared" si="29"/>
      </c>
      <c r="V142" s="2"/>
      <c r="W142" s="2"/>
      <c r="X142" s="2"/>
      <c r="Y142" s="2"/>
      <c r="Z142" s="2"/>
    </row>
    <row r="143" spans="1:26" ht="12" customHeight="1">
      <c r="A143" s="62"/>
      <c r="B143" s="61" t="s">
        <v>123</v>
      </c>
      <c r="C143" s="22"/>
      <c r="D143" s="22"/>
      <c r="E143" s="176"/>
      <c r="F143" s="6"/>
      <c r="G143" s="4"/>
      <c r="H143" s="50" t="s">
        <v>96</v>
      </c>
      <c r="I143" s="22"/>
      <c r="J143" s="39"/>
      <c r="K143" s="32"/>
      <c r="L143" s="24"/>
      <c r="R143" s="29" t="e">
        <f t="shared" si="29"/>
        <v>#VALUE!</v>
      </c>
      <c r="V143" s="2"/>
      <c r="W143" s="2"/>
      <c r="X143" s="2"/>
      <c r="Y143" s="2"/>
      <c r="Z143" s="2"/>
    </row>
    <row r="144" spans="1:26" ht="12" customHeight="1">
      <c r="A144" s="62"/>
      <c r="B144" s="22" t="str">
        <f>K95</f>
        <v>LEOTIN Pierre NC4100</v>
      </c>
      <c r="C144" s="21" t="s">
        <v>111</v>
      </c>
      <c r="D144" s="22" t="str">
        <f>K94</f>
        <v>GUERPILLON Bruno NC4100</v>
      </c>
      <c r="E144" s="176">
        <v>0</v>
      </c>
      <c r="F144" s="8" t="s">
        <v>111</v>
      </c>
      <c r="G144" s="4">
        <v>3</v>
      </c>
      <c r="H144" s="50" t="s">
        <v>96</v>
      </c>
      <c r="I144" s="22" t="str">
        <f>IF(TRIM(D144)="",B144,IF(TRIM(B144)="",D144,IF(AND(E144=0,G144=0),REPT("_",15),IF(E144=G144,REPT("? ",5),IF(N(E144)&gt;N(G144),B144,D144)))))</f>
        <v>GUERPILLON Bruno NC4100</v>
      </c>
      <c r="J144" s="39">
        <f>IF(AND(E144=0,G144=0),REPT("X",2),IF(E144=G144,REPT("X",2),IF(E144&gt;G144,"","")))</f>
      </c>
      <c r="K144" s="32" t="str">
        <f>IF(TRIM(D144)="","",IF(TRIM(B144)="","",IF(AND(E144=0,G144=0),REPT("_",15),IF(E144=G144,REPT("? ",5),IF(N(E144)&gt;N(G144),D144,B144)))))</f>
        <v>LEOTIN Pierre NC4100</v>
      </c>
      <c r="L144" s="24"/>
      <c r="M144" s="18">
        <f>VLOOKUP(I144,[0]!cla,2,TRUE)</f>
        <v>4100</v>
      </c>
      <c r="N144" s="18">
        <f>VLOOKUP(I144,[0]!cla,3,TRUE)</f>
        <v>18</v>
      </c>
      <c r="O144" s="18">
        <f>VLOOKUP(K144,[0]!cla,2,TRUE)</f>
        <v>4100</v>
      </c>
      <c r="P144" s="18">
        <f>VLOOKUP(K144,[0]!cla,3,TRUE)</f>
        <v>18</v>
      </c>
      <c r="Q144" s="18" t="b">
        <f>IF(OR(T(E144)="f",T(G144)="f"),TRUE,(ISERROR(P144)))</f>
        <v>0</v>
      </c>
      <c r="R144" s="29" t="e">
        <f t="shared" si="29"/>
        <v>#VALUE!</v>
      </c>
      <c r="V144" s="2"/>
      <c r="W144" s="2"/>
      <c r="X144" s="2"/>
      <c r="Y144" s="2"/>
      <c r="Z144" s="2"/>
    </row>
    <row r="145" spans="1:26" ht="12" customHeight="1">
      <c r="A145" s="62"/>
      <c r="B145" s="22" t="str">
        <f>K97</f>
        <v>CARRE Romain NC4100</v>
      </c>
      <c r="C145" s="21" t="s">
        <v>111</v>
      </c>
      <c r="D145" s="22" t="str">
        <f>K96</f>
        <v>SARRADE LOUCHEUR Arthur NC4100</v>
      </c>
      <c r="E145" s="176">
        <v>3</v>
      </c>
      <c r="F145" s="8" t="s">
        <v>111</v>
      </c>
      <c r="G145" s="4">
        <v>0</v>
      </c>
      <c r="H145" s="50" t="s">
        <v>96</v>
      </c>
      <c r="I145" s="22" t="str">
        <f>IF(TRIM(D145)="",B145,IF(TRIM(B145)="",D145,IF(AND(E145=0,G145=0),REPT("_",15),IF(E145=G145,REPT("? ",5),IF(N(E145)&gt;N(G145),B145,D145)))))</f>
        <v>CARRE Romain NC4100</v>
      </c>
      <c r="J145" s="39">
        <f>IF(AND(E145=0,G145=0),REPT("X",2),IF(E145=G145,REPT("X",2),IF(E145&gt;G145,"","")))</f>
      </c>
      <c r="K145" s="32" t="str">
        <f>IF(TRIM(D145)="","",IF(TRIM(B145)="","",IF(AND(E145=0,G145=0),REPT("_",15),IF(E145=G145,REPT("? ",5),IF(N(E145)&gt;N(G145),D145,B145)))))</f>
        <v>SARRADE LOUCHEUR Arthur NC4100</v>
      </c>
      <c r="L145" s="24"/>
      <c r="M145" s="18">
        <f>VLOOKUP(I145,[0]!cla,2,TRUE)</f>
        <v>4100</v>
      </c>
      <c r="N145" s="18">
        <f>VLOOKUP(I145,[0]!cla,3,TRUE)</f>
        <v>18</v>
      </c>
      <c r="O145" s="18">
        <f>VLOOKUP(K145,[0]!cla,2,TRUE)</f>
        <v>4100</v>
      </c>
      <c r="P145" s="18">
        <f>VLOOKUP(K145,[0]!cla,3,TRUE)</f>
        <v>18</v>
      </c>
      <c r="Q145" s="18" t="b">
        <f>IF(OR(T(E145)="f",T(G145)="f"),TRUE,(ISERROR(P145)))</f>
        <v>0</v>
      </c>
      <c r="R145" s="29" t="e">
        <f t="shared" si="29"/>
        <v>#VALUE!</v>
      </c>
      <c r="V145" s="2"/>
      <c r="W145" s="2"/>
      <c r="X145" s="2"/>
      <c r="Y145" s="2"/>
      <c r="Z145" s="2"/>
    </row>
    <row r="146" spans="1:26" ht="12" customHeight="1">
      <c r="A146" s="62"/>
      <c r="B146" s="22" t="str">
        <f>K98</f>
        <v>POUTAYS Richard 4D1907</v>
      </c>
      <c r="C146" s="21" t="s">
        <v>111</v>
      </c>
      <c r="D146" s="22" t="str">
        <f>K99</f>
        <v>KINDTS Wilfrid NC4100</v>
      </c>
      <c r="E146" s="176" t="s">
        <v>239</v>
      </c>
      <c r="F146" s="8" t="s">
        <v>111</v>
      </c>
      <c r="G146" s="4">
        <v>3</v>
      </c>
      <c r="H146" s="50" t="s">
        <v>96</v>
      </c>
      <c r="I146" s="22" t="str">
        <f>IF(TRIM(D146)="",B146,IF(TRIM(B146)="",D146,IF(AND(E146=0,G146=0),REPT("_",15),IF(E146=G146,REPT("? ",5),IF(N(E146)&gt;N(G146),B146,D146)))))</f>
        <v>KINDTS Wilfrid NC4100</v>
      </c>
      <c r="J146" s="39">
        <f>IF(AND(E146=0,G146=0),REPT("X",2),IF(E146=G146,REPT("X",2),IF(E146&gt;G146,"","")))</f>
      </c>
      <c r="K146" s="32" t="str">
        <f>IF(TRIM(D146)="","",IF(TRIM(B146)="","",IF(AND(E146=0,G146=0),REPT("_",15),IF(E146=G146,REPT("? ",5),IF(N(E146)&gt;N(G146),D146,B146)))))</f>
        <v>POUTAYS Richard 4D1907</v>
      </c>
      <c r="L146" s="24"/>
      <c r="M146" s="18">
        <f>VLOOKUP(I146,[0]!cla,2,TRUE)</f>
        <v>4100</v>
      </c>
      <c r="N146" s="18">
        <f>VLOOKUP(I146,[0]!cla,3,TRUE)</f>
        <v>18</v>
      </c>
      <c r="O146" s="18">
        <f>VLOOKUP(K146,[0]!cla,2,TRUE)</f>
        <v>1907</v>
      </c>
      <c r="P146" s="18">
        <f>VLOOKUP(K146,[0]!cla,3,TRUE)</f>
        <v>14</v>
      </c>
      <c r="Q146" s="18" t="b">
        <f>IF(OR(T(E146)="f",T(G146)="f"),TRUE,(ISERROR(P146)))</f>
        <v>1</v>
      </c>
      <c r="R146" s="29" t="e">
        <f t="shared" si="29"/>
        <v>#VALUE!</v>
      </c>
      <c r="V146" s="2"/>
      <c r="W146" s="2"/>
      <c r="X146" s="2"/>
      <c r="Y146" s="2"/>
      <c r="Z146" s="2"/>
    </row>
    <row r="147" spans="1:26" ht="12" customHeight="1">
      <c r="A147" s="62"/>
      <c r="B147" s="22" t="str">
        <f>K100</f>
        <v>DACHARRY Didier NC4100</v>
      </c>
      <c r="C147" s="21" t="s">
        <v>111</v>
      </c>
      <c r="D147" s="22" t="str">
        <f>K101</f>
        <v>VERGNE Jean Marc NC4100</v>
      </c>
      <c r="E147" s="176">
        <v>3</v>
      </c>
      <c r="F147" s="8" t="s">
        <v>111</v>
      </c>
      <c r="G147" s="4">
        <v>0</v>
      </c>
      <c r="H147" s="50" t="s">
        <v>96</v>
      </c>
      <c r="I147" s="22" t="str">
        <f>IF(TRIM(D147)="",B147,IF(TRIM(B147)="",D147,IF(AND(E147=0,G147=0),REPT("_",15),IF(E147=G147,REPT("? ",5),IF(N(E147)&gt;N(G147),B147,D147)))))</f>
        <v>DACHARRY Didier NC4100</v>
      </c>
      <c r="J147" s="39">
        <f>IF(AND(E147=0,G147=0),REPT("X",2),IF(E147=G147,REPT("X",2),IF(E147&gt;G147,"","")))</f>
      </c>
      <c r="K147" s="32" t="str">
        <f>IF(TRIM(D147)="","",IF(TRIM(B147)="","",IF(AND(E147=0,G147=0),REPT("_",15),IF(E147=G147,REPT("? ",5),IF(N(E147)&gt;N(G147),D147,B147)))))</f>
        <v>VERGNE Jean Marc NC4100</v>
      </c>
      <c r="L147" s="24"/>
      <c r="M147" s="18">
        <f>VLOOKUP(I147,[0]!cla,2,TRUE)</f>
        <v>4100</v>
      </c>
      <c r="N147" s="18">
        <f>VLOOKUP(I147,[0]!cla,3,TRUE)</f>
        <v>18</v>
      </c>
      <c r="O147" s="18">
        <f>VLOOKUP(K147,[0]!cla,2,TRUE)</f>
        <v>4100</v>
      </c>
      <c r="P147" s="18">
        <f>VLOOKUP(K147,[0]!cla,3,TRUE)</f>
        <v>18</v>
      </c>
      <c r="Q147" s="18" t="b">
        <f>IF(OR(T(E147)="f",T(G147)="f"),TRUE,(ISERROR(P147)))</f>
        <v>0</v>
      </c>
      <c r="R147" s="29" t="e">
        <f t="shared" si="29"/>
        <v>#VALUE!</v>
      </c>
      <c r="V147" s="2"/>
      <c r="W147" s="2"/>
      <c r="X147" s="2"/>
      <c r="Y147" s="2"/>
      <c r="Z147" s="2"/>
    </row>
    <row r="148" spans="1:26" ht="12" customHeight="1" thickBot="1">
      <c r="A148" s="62"/>
      <c r="B148" s="22"/>
      <c r="C148" s="22"/>
      <c r="D148" s="22"/>
      <c r="E148" s="176"/>
      <c r="F148" s="6"/>
      <c r="G148" s="4"/>
      <c r="H148" s="50"/>
      <c r="I148" s="22"/>
      <c r="J148" s="39"/>
      <c r="K148" s="32"/>
      <c r="L148" s="24"/>
      <c r="R148" s="29">
        <f t="shared" si="29"/>
      </c>
      <c r="V148" s="2"/>
      <c r="W148" s="2"/>
      <c r="X148" s="2"/>
      <c r="Y148" s="2"/>
      <c r="Z148" s="2"/>
    </row>
    <row r="149" spans="1:26" ht="12" customHeight="1">
      <c r="A149" s="72"/>
      <c r="B149" s="63" t="s">
        <v>124</v>
      </c>
      <c r="C149" s="20"/>
      <c r="D149" s="20"/>
      <c r="E149" s="176"/>
      <c r="F149" s="7"/>
      <c r="G149" s="4"/>
      <c r="H149" s="52"/>
      <c r="I149" s="20"/>
      <c r="J149" s="38"/>
      <c r="K149" s="31"/>
      <c r="L149" s="24"/>
      <c r="R149" s="29" t="e">
        <f t="shared" si="29"/>
        <v>#VALUE!</v>
      </c>
      <c r="V149" s="2"/>
      <c r="W149" s="2"/>
      <c r="X149" s="2"/>
      <c r="Y149" s="2"/>
      <c r="Z149" s="2"/>
    </row>
    <row r="150" spans="1:26" ht="12" customHeight="1">
      <c r="A150" s="62"/>
      <c r="B150" s="22">
        <f>I104</f>
      </c>
      <c r="C150" s="21" t="s">
        <v>111</v>
      </c>
      <c r="D150" s="22">
        <f>I105</f>
      </c>
      <c r="E150" s="176"/>
      <c r="F150" s="8" t="s">
        <v>111</v>
      </c>
      <c r="G150" s="4"/>
      <c r="H150" s="50" t="s">
        <v>96</v>
      </c>
      <c r="I150" s="22">
        <f>IF(TRIM(D150)="",B150,IF(TRIM(B150)="",D150,IF(AND(E150=0,G150=0),REPT("_",15),IF(E150=G150,REPT("? ",5),IF(N(E150)&gt;N(G150),B150,D150)))))</f>
      </c>
      <c r="J150" s="39" t="str">
        <f>IF(AND(E150=0,G150=0),REPT("X",2),IF(E150=G150,REPT("X",2),IF(E150&gt;G150,"","")))</f>
        <v>XX</v>
      </c>
      <c r="K150" s="32">
        <f>IF(TRIM(D150)="","",IF(TRIM(B150)="","",IF(AND(E150=0,G150=0),REPT("_",15),IF(E150=G150,REPT("? ",5),IF(N(E150)&gt;N(G150),D150,B150)))))</f>
      </c>
      <c r="L150" s="24"/>
      <c r="M150" s="18" t="e">
        <f>VLOOKUP(I150,[0]!cla,2,TRUE)</f>
        <v>#VALUE!</v>
      </c>
      <c r="N150" s="18" t="e">
        <f>VLOOKUP(I150,[0]!cla,3,TRUE)</f>
        <v>#VALUE!</v>
      </c>
      <c r="O150" s="18" t="e">
        <f>VLOOKUP(K150,[0]!cla,2,TRUE)</f>
        <v>#VALUE!</v>
      </c>
      <c r="P150" s="18" t="e">
        <f>VLOOKUP(K150,[0]!cla,3,TRUE)</f>
        <v>#VALUE!</v>
      </c>
      <c r="Q150" s="18" t="b">
        <f>IF(OR(T(E150)="f",T(G150)="f"),TRUE,(ISERROR(P150)))</f>
        <v>1</v>
      </c>
      <c r="R150" s="29">
        <f t="shared" si="29"/>
      </c>
      <c r="V150" s="2"/>
      <c r="W150" s="2"/>
      <c r="X150" s="2"/>
      <c r="Y150" s="2"/>
      <c r="Z150" s="2"/>
    </row>
    <row r="151" spans="1:26" ht="12" customHeight="1">
      <c r="A151" s="62"/>
      <c r="B151" s="22">
        <f>I106</f>
      </c>
      <c r="C151" s="21" t="s">
        <v>111</v>
      </c>
      <c r="D151" s="22">
        <f>I107</f>
      </c>
      <c r="E151" s="176"/>
      <c r="F151" s="8" t="s">
        <v>111</v>
      </c>
      <c r="G151" s="4"/>
      <c r="H151" s="50" t="s">
        <v>96</v>
      </c>
      <c r="I151" s="22">
        <f>IF(TRIM(D151)="",B151,IF(TRIM(B151)="",D151,IF(AND(E151=0,G151=0),REPT("_",15),IF(E151=G151,REPT("? ",5),IF(N(E151)&gt;N(G151),B151,D151)))))</f>
      </c>
      <c r="J151" s="39" t="str">
        <f>IF(AND(E151=0,G151=0),REPT("X",2),IF(E151=G151,REPT("X",2),IF(E151&gt;G151,"","")))</f>
        <v>XX</v>
      </c>
      <c r="K151" s="32">
        <f>IF(TRIM(D151)="","",IF(TRIM(B151)="","",IF(AND(E151=0,G151=0),REPT("_",15),IF(E151=G151,REPT("? ",5),IF(N(E151)&gt;N(G151),D151,B151)))))</f>
      </c>
      <c r="L151" s="24"/>
      <c r="M151" s="18" t="e">
        <f>VLOOKUP(I151,[0]!cla,2,TRUE)</f>
        <v>#VALUE!</v>
      </c>
      <c r="N151" s="18" t="e">
        <f>VLOOKUP(I151,[0]!cla,3,TRUE)</f>
        <v>#VALUE!</v>
      </c>
      <c r="O151" s="18" t="e">
        <f>VLOOKUP(K151,[0]!cla,2,TRUE)</f>
        <v>#VALUE!</v>
      </c>
      <c r="P151" s="18" t="e">
        <f>VLOOKUP(K151,[0]!cla,3,TRUE)</f>
        <v>#VALUE!</v>
      </c>
      <c r="Q151" s="18" t="b">
        <f>IF(OR(T(E151)="f",T(G151)="f"),TRUE,(ISERROR(P151)))</f>
        <v>1</v>
      </c>
      <c r="R151" s="29">
        <f t="shared" si="29"/>
      </c>
      <c r="V151" s="2"/>
      <c r="W151" s="2"/>
      <c r="X151" s="2"/>
      <c r="Y151" s="2"/>
      <c r="Z151" s="2"/>
    </row>
    <row r="152" spans="1:26" ht="12" customHeight="1">
      <c r="A152" s="62"/>
      <c r="B152" s="22">
        <f>I109</f>
      </c>
      <c r="C152" s="21" t="s">
        <v>111</v>
      </c>
      <c r="D152" s="22">
        <f>I108</f>
      </c>
      <c r="E152" s="176"/>
      <c r="F152" s="8" t="s">
        <v>111</v>
      </c>
      <c r="G152" s="4"/>
      <c r="H152" s="50" t="s">
        <v>96</v>
      </c>
      <c r="I152" s="22">
        <f>IF(TRIM(D152)="",B152,IF(TRIM(B152)="",D152,IF(AND(E152=0,G152=0),REPT("_",15),IF(E152=G152,REPT("? ",5),IF(N(E152)&gt;N(G152),B152,D152)))))</f>
      </c>
      <c r="J152" s="39" t="str">
        <f>IF(AND(E152=0,G152=0),REPT("X",2),IF(E152=G152,REPT("X",2),IF(E152&gt;G152,"","")))</f>
        <v>XX</v>
      </c>
      <c r="K152" s="32">
        <f>IF(TRIM(D152)="","",IF(TRIM(B152)="","",IF(AND(E152=0,G152=0),REPT("_",15),IF(E152=G152,REPT("? ",5),IF(N(E152)&gt;N(G152),D152,B152)))))</f>
      </c>
      <c r="L152" s="24"/>
      <c r="M152" s="18" t="e">
        <f>VLOOKUP(I152,[0]!cla,2,TRUE)</f>
        <v>#VALUE!</v>
      </c>
      <c r="N152" s="18" t="e">
        <f>VLOOKUP(I152,[0]!cla,3,TRUE)</f>
        <v>#VALUE!</v>
      </c>
      <c r="O152" s="18" t="e">
        <f>VLOOKUP(K152,[0]!cla,2,TRUE)</f>
        <v>#VALUE!</v>
      </c>
      <c r="P152" s="18" t="e">
        <f>VLOOKUP(K152,[0]!cla,3,TRUE)</f>
        <v>#VALUE!</v>
      </c>
      <c r="Q152" s="18" t="b">
        <f>IF(OR(T(E152)="f",T(G152)="f"),TRUE,(ISERROR(P152)))</f>
        <v>1</v>
      </c>
      <c r="R152" s="29">
        <f t="shared" si="29"/>
      </c>
      <c r="V152" s="2"/>
      <c r="W152" s="2"/>
      <c r="X152" s="2"/>
      <c r="Y152" s="2"/>
      <c r="Z152" s="2"/>
    </row>
    <row r="153" spans="1:26" ht="12" customHeight="1">
      <c r="A153" s="62"/>
      <c r="B153" s="22">
        <f>I111</f>
      </c>
      <c r="C153" s="21" t="s">
        <v>111</v>
      </c>
      <c r="D153" s="22">
        <f>I110</f>
      </c>
      <c r="E153" s="176"/>
      <c r="F153" s="8" t="s">
        <v>111</v>
      </c>
      <c r="G153" s="4"/>
      <c r="H153" s="50" t="s">
        <v>96</v>
      </c>
      <c r="I153" s="22">
        <f>IF(TRIM(D153)="",B153,IF(TRIM(B153)="",D153,IF(AND(E153=0,G153=0),REPT("_",15),IF(E153=G153,REPT("? ",5),IF(N(E153)&gt;N(G153),B153,D153)))))</f>
      </c>
      <c r="J153" s="39" t="str">
        <f>IF(AND(E153=0,G153=0),REPT("X",2),IF(E153=G153,REPT("X",2),IF(E153&gt;G153,"","")))</f>
        <v>XX</v>
      </c>
      <c r="K153" s="32">
        <f>IF(TRIM(D153)="","",IF(TRIM(B153)="","",IF(AND(E153=0,G153=0),REPT("_",15),IF(E153=G153,REPT("? ",5),IF(N(E153)&gt;N(G153),D153,B153)))))</f>
      </c>
      <c r="L153" s="24"/>
      <c r="M153" s="18" t="e">
        <f>VLOOKUP(I153,[0]!cla,2,TRUE)</f>
        <v>#VALUE!</v>
      </c>
      <c r="N153" s="18" t="e">
        <f>VLOOKUP(I153,[0]!cla,3,TRUE)</f>
        <v>#VALUE!</v>
      </c>
      <c r="O153" s="18" t="e">
        <f>VLOOKUP(K153,[0]!cla,2,TRUE)</f>
        <v>#VALUE!</v>
      </c>
      <c r="P153" s="18" t="e">
        <f>VLOOKUP(K153,[0]!cla,3,TRUE)</f>
        <v>#VALUE!</v>
      </c>
      <c r="Q153" s="18" t="b">
        <f>IF(OR(T(E153)="f",T(G153)="f"),TRUE,(ISERROR(P153)))</f>
        <v>1</v>
      </c>
      <c r="R153" s="29">
        <f t="shared" si="29"/>
      </c>
      <c r="V153" s="2"/>
      <c r="W153" s="2"/>
      <c r="X153" s="2"/>
      <c r="Y153" s="2"/>
      <c r="Z153" s="2"/>
    </row>
    <row r="154" spans="1:26" ht="12" customHeight="1">
      <c r="A154" s="62"/>
      <c r="B154" s="22"/>
      <c r="C154" s="22"/>
      <c r="D154" s="22"/>
      <c r="E154" s="176"/>
      <c r="F154" s="6"/>
      <c r="G154" s="4"/>
      <c r="H154" s="50" t="s">
        <v>96</v>
      </c>
      <c r="I154" s="22"/>
      <c r="J154" s="39"/>
      <c r="K154" s="32"/>
      <c r="L154" s="24"/>
      <c r="R154" s="29">
        <f t="shared" si="29"/>
      </c>
      <c r="V154" s="2"/>
      <c r="W154" s="2"/>
      <c r="X154" s="2"/>
      <c r="Y154" s="2"/>
      <c r="Z154" s="2"/>
    </row>
    <row r="155" spans="1:26" ht="12" customHeight="1">
      <c r="A155" s="62"/>
      <c r="B155" s="61" t="s">
        <v>125</v>
      </c>
      <c r="C155" s="22"/>
      <c r="D155" s="22"/>
      <c r="E155" s="176"/>
      <c r="F155" s="6"/>
      <c r="G155" s="4"/>
      <c r="H155" s="50" t="s">
        <v>96</v>
      </c>
      <c r="I155" s="22"/>
      <c r="J155" s="39"/>
      <c r="K155" s="32"/>
      <c r="L155" s="24"/>
      <c r="R155" s="29" t="e">
        <f t="shared" si="29"/>
        <v>#VALUE!</v>
      </c>
      <c r="V155" s="2"/>
      <c r="W155" s="2"/>
      <c r="X155" s="2"/>
      <c r="Y155" s="2"/>
      <c r="Z155" s="2"/>
    </row>
    <row r="156" spans="1:26" ht="12" customHeight="1">
      <c r="A156" s="62"/>
      <c r="B156" s="22">
        <f>K105</f>
      </c>
      <c r="C156" s="21" t="s">
        <v>111</v>
      </c>
      <c r="D156" s="22">
        <f>K104</f>
      </c>
      <c r="E156" s="176"/>
      <c r="F156" s="8" t="s">
        <v>111</v>
      </c>
      <c r="G156" s="4"/>
      <c r="H156" s="50" t="s">
        <v>96</v>
      </c>
      <c r="I156" s="22">
        <f>IF(TRIM(D156)="",B156,IF(TRIM(B156)="",D156,IF(AND(E156=0,G156=0),REPT("_",15),IF(E156=G156,REPT("? ",5),IF(N(E156)&gt;N(G156),B156,D156)))))</f>
      </c>
      <c r="J156" s="39" t="str">
        <f>IF(AND(E156=0,G156=0),REPT("X",2),IF(E156=G156,REPT("X",2),IF(E156&gt;G156,"","")))</f>
        <v>XX</v>
      </c>
      <c r="K156" s="32">
        <f>IF(TRIM(D156)="","",IF(TRIM(B156)="","",IF(AND(E156=0,G156=0),REPT("_",15),IF(E156=G156,REPT("? ",5),IF(N(E156)&gt;N(G156),D156,B156)))))</f>
      </c>
      <c r="L156" s="24"/>
      <c r="M156" s="18" t="e">
        <f>VLOOKUP(I156,[0]!cla,2,TRUE)</f>
        <v>#VALUE!</v>
      </c>
      <c r="N156" s="18" t="e">
        <f>VLOOKUP(I156,[0]!cla,3,TRUE)</f>
        <v>#VALUE!</v>
      </c>
      <c r="O156" s="18" t="e">
        <f>VLOOKUP(K156,[0]!cla,2,TRUE)</f>
        <v>#VALUE!</v>
      </c>
      <c r="P156" s="18" t="e">
        <f>VLOOKUP(K156,[0]!cla,3,TRUE)</f>
        <v>#VALUE!</v>
      </c>
      <c r="Q156" s="18" t="b">
        <f>IF(OR(T(E156)="f",T(G156)="f"),TRUE,(ISERROR(P156)))</f>
        <v>1</v>
      </c>
      <c r="R156" s="29">
        <f t="shared" si="29"/>
      </c>
      <c r="V156" s="2"/>
      <c r="W156" s="2"/>
      <c r="X156" s="2"/>
      <c r="Y156" s="2"/>
      <c r="Z156" s="2"/>
    </row>
    <row r="157" spans="1:26" ht="12" customHeight="1">
      <c r="A157" s="62"/>
      <c r="B157" s="22">
        <f>K107</f>
      </c>
      <c r="C157" s="21" t="s">
        <v>111</v>
      </c>
      <c r="D157" s="22">
        <f>K106</f>
      </c>
      <c r="E157" s="176"/>
      <c r="F157" s="8" t="s">
        <v>111</v>
      </c>
      <c r="G157" s="4"/>
      <c r="H157" s="50" t="s">
        <v>96</v>
      </c>
      <c r="I157" s="22">
        <f>IF(TRIM(D157)="",B157,IF(TRIM(B157)="",D157,IF(AND(E157=0,G157=0),REPT("_",15),IF(E157=G157,REPT("? ",5),IF(N(E157)&gt;N(G157),B157,D157)))))</f>
      </c>
      <c r="J157" s="39" t="str">
        <f>IF(AND(E157=0,G157=0),REPT("X",2),IF(E157=G157,REPT("X",2),IF(E157&gt;G157,"","")))</f>
        <v>XX</v>
      </c>
      <c r="K157" s="32">
        <f>IF(TRIM(D157)="","",IF(TRIM(B157)="","",IF(AND(E157=0,G157=0),REPT("_",15),IF(E157=G157,REPT("? ",5),IF(N(E157)&gt;N(G157),D157,B157)))))</f>
      </c>
      <c r="L157" s="24"/>
      <c r="M157" s="18" t="e">
        <f>VLOOKUP(I157,[0]!cla,2,TRUE)</f>
        <v>#VALUE!</v>
      </c>
      <c r="N157" s="18" t="e">
        <f>VLOOKUP(I157,[0]!cla,3,TRUE)</f>
        <v>#VALUE!</v>
      </c>
      <c r="O157" s="18" t="e">
        <f>VLOOKUP(K157,[0]!cla,2,TRUE)</f>
        <v>#VALUE!</v>
      </c>
      <c r="P157" s="18" t="e">
        <f>VLOOKUP(K157,[0]!cla,3,TRUE)</f>
        <v>#VALUE!</v>
      </c>
      <c r="Q157" s="18" t="b">
        <f>IF(OR(T(E157)="f",T(G157)="f"),TRUE,(ISERROR(P157)))</f>
        <v>1</v>
      </c>
      <c r="R157" s="29">
        <f t="shared" si="29"/>
      </c>
      <c r="V157" s="2"/>
      <c r="W157" s="2"/>
      <c r="X157" s="2"/>
      <c r="Y157" s="2"/>
      <c r="Z157" s="2"/>
    </row>
    <row r="158" spans="1:26" ht="12" customHeight="1">
      <c r="A158" s="62"/>
      <c r="B158" s="22">
        <f>K108</f>
      </c>
      <c r="C158" s="21" t="s">
        <v>111</v>
      </c>
      <c r="D158" s="22">
        <f>K109</f>
      </c>
      <c r="E158" s="176"/>
      <c r="F158" s="8" t="s">
        <v>111</v>
      </c>
      <c r="G158" s="4"/>
      <c r="H158" s="50" t="s">
        <v>96</v>
      </c>
      <c r="I158" s="22">
        <f>IF(TRIM(D158)="",B158,IF(TRIM(B158)="",D158,IF(AND(E158=0,G158=0),REPT("_",15),IF(E158=G158,REPT("? ",5),IF(N(E158)&gt;N(G158),B158,D158)))))</f>
      </c>
      <c r="J158" s="39" t="str">
        <f>IF(AND(E158=0,G158=0),REPT("X",2),IF(E158=G158,REPT("X",2),IF(E158&gt;G158,"","")))</f>
        <v>XX</v>
      </c>
      <c r="K158" s="32">
        <f>IF(TRIM(D158)="","",IF(TRIM(B158)="","",IF(AND(E158=0,G158=0),REPT("_",15),IF(E158=G158,REPT("? ",5),IF(N(E158)&gt;N(G158),D158,B158)))))</f>
      </c>
      <c r="L158" s="24"/>
      <c r="M158" s="18" t="e">
        <f>VLOOKUP(I158,[0]!cla,2,TRUE)</f>
        <v>#VALUE!</v>
      </c>
      <c r="N158" s="18" t="e">
        <f>VLOOKUP(I158,[0]!cla,3,TRUE)</f>
        <v>#VALUE!</v>
      </c>
      <c r="O158" s="18" t="e">
        <f>VLOOKUP(K158,[0]!cla,2,TRUE)</f>
        <v>#VALUE!</v>
      </c>
      <c r="P158" s="18" t="e">
        <f>VLOOKUP(K158,[0]!cla,3,TRUE)</f>
        <v>#VALUE!</v>
      </c>
      <c r="Q158" s="18" t="b">
        <f>IF(OR(T(E158)="f",T(G158)="f"),TRUE,(ISERROR(P158)))</f>
        <v>1</v>
      </c>
      <c r="R158" s="29">
        <f t="shared" si="29"/>
      </c>
      <c r="V158" s="2"/>
      <c r="W158" s="2"/>
      <c r="X158" s="2"/>
      <c r="Y158" s="2"/>
      <c r="Z158" s="2"/>
    </row>
    <row r="159" spans="1:26" ht="12" customHeight="1">
      <c r="A159" s="62"/>
      <c r="B159" s="22">
        <f>K110</f>
      </c>
      <c r="C159" s="21" t="s">
        <v>111</v>
      </c>
      <c r="D159" s="22">
        <f>K111</f>
      </c>
      <c r="E159" s="176"/>
      <c r="F159" s="8" t="s">
        <v>111</v>
      </c>
      <c r="G159" s="4"/>
      <c r="H159" s="50" t="s">
        <v>96</v>
      </c>
      <c r="I159" s="22">
        <f>IF(TRIM(D159)="",B159,IF(TRIM(B159)="",D159,IF(AND(E159=0,G159=0),REPT("_",15),IF(E159=G159,REPT("? ",5),IF(N(E159)&gt;N(G159),B159,D159)))))</f>
      </c>
      <c r="J159" s="39" t="str">
        <f>IF(AND(E159=0,G159=0),REPT("X",2),IF(E159=G159,REPT("X",2),IF(E159&gt;G159,"","")))</f>
        <v>XX</v>
      </c>
      <c r="K159" s="32">
        <f>IF(TRIM(D159)="","",IF(TRIM(B159)="","",IF(AND(E159=0,G159=0),REPT("_",15),IF(E159=G159,REPT("? ",5),IF(N(E159)&gt;N(G159),D159,B159)))))</f>
      </c>
      <c r="L159" s="24"/>
      <c r="M159" s="18" t="e">
        <f>VLOOKUP(I159,[0]!cla,2,TRUE)</f>
        <v>#VALUE!</v>
      </c>
      <c r="N159" s="18" t="e">
        <f>VLOOKUP(I159,[0]!cla,3,TRUE)</f>
        <v>#VALUE!</v>
      </c>
      <c r="O159" s="18" t="e">
        <f>VLOOKUP(K159,[0]!cla,2,TRUE)</f>
        <v>#VALUE!</v>
      </c>
      <c r="P159" s="18" t="e">
        <f>VLOOKUP(K159,[0]!cla,3,TRUE)</f>
        <v>#VALUE!</v>
      </c>
      <c r="Q159" s="18" t="b">
        <f>IF(OR(T(E159)="f",T(G159)="f"),TRUE,(ISERROR(P159)))</f>
        <v>1</v>
      </c>
      <c r="R159" s="29">
        <f t="shared" si="29"/>
      </c>
      <c r="V159" s="2"/>
      <c r="W159" s="2"/>
      <c r="X159" s="2"/>
      <c r="Y159" s="2"/>
      <c r="Z159" s="2"/>
    </row>
    <row r="160" spans="1:26" ht="12" customHeight="1" thickBot="1">
      <c r="A160" s="62"/>
      <c r="B160" s="22"/>
      <c r="C160" s="22"/>
      <c r="D160" s="22"/>
      <c r="E160" s="176"/>
      <c r="F160" s="6"/>
      <c r="G160" s="4"/>
      <c r="H160" s="50"/>
      <c r="I160" s="22"/>
      <c r="J160" s="39"/>
      <c r="K160" s="32"/>
      <c r="L160" s="24"/>
      <c r="R160" s="29">
        <f t="shared" si="29"/>
      </c>
      <c r="V160" s="2"/>
      <c r="W160" s="2"/>
      <c r="X160" s="2"/>
      <c r="Y160" s="2"/>
      <c r="Z160" s="2"/>
    </row>
    <row r="161" spans="1:26" ht="12" customHeight="1">
      <c r="A161" s="71"/>
      <c r="B161" s="64" t="s">
        <v>126</v>
      </c>
      <c r="C161" s="20"/>
      <c r="D161" s="20"/>
      <c r="E161" s="176"/>
      <c r="F161" s="7"/>
      <c r="G161" s="4"/>
      <c r="H161" s="52"/>
      <c r="I161" s="20"/>
      <c r="J161" s="38"/>
      <c r="K161" s="31"/>
      <c r="L161" s="24"/>
      <c r="R161" s="29" t="e">
        <f t="shared" si="29"/>
        <v>#VALUE!</v>
      </c>
      <c r="V161" s="2"/>
      <c r="W161" s="2"/>
      <c r="X161" s="2"/>
      <c r="Y161" s="2"/>
      <c r="Z161" s="2"/>
    </row>
    <row r="162" spans="1:26" ht="12" customHeight="1">
      <c r="A162" s="62"/>
      <c r="B162" s="22" t="str">
        <f>I114</f>
        <v>GALLENNE Stéphane 2A37</v>
      </c>
      <c r="C162" s="21" t="s">
        <v>111</v>
      </c>
      <c r="D162" s="22" t="str">
        <f>I115</f>
        <v>COTELO Aurélien 2D190</v>
      </c>
      <c r="E162" s="176">
        <v>3</v>
      </c>
      <c r="F162" s="8" t="s">
        <v>111</v>
      </c>
      <c r="G162" s="4">
        <v>0</v>
      </c>
      <c r="H162" s="50" t="s">
        <v>96</v>
      </c>
      <c r="I162" s="22" t="str">
        <f>IF(TRIM(D162)="",B162,IF(TRIM(B162)="",D162,IF(AND(E162=0,G162=0),REPT("_",15),IF(E162=G162,REPT("? ",5),IF(N(E162)&gt;N(G162),B162,D162)))))</f>
        <v>GALLENNE Stéphane 2A37</v>
      </c>
      <c r="J162" s="39">
        <f>IF(AND(E162=0,G162=0),REPT("X",2),IF(E162=G162,REPT("X",2),IF(E162&gt;G162,"","")))</f>
      </c>
      <c r="K162" s="32" t="str">
        <f>IF(TRIM(D162)="","",IF(TRIM(B162)="","",IF(AND(E162=0,G162=0),REPT("_",15),IF(E162=G162,REPT("? ",5),IF(N(E162)&gt;N(G162),D162,B162)))))</f>
        <v>COTELO Aurélien 2D190</v>
      </c>
      <c r="L162" s="24"/>
      <c r="M162" s="18">
        <f>VLOOKUP(I162,[0]!cla,2,TRUE)</f>
        <v>37</v>
      </c>
      <c r="N162" s="18">
        <f>VLOOKUP(I162,[0]!cla,3,TRUE)</f>
        <v>3</v>
      </c>
      <c r="O162" s="18">
        <f>VLOOKUP(K162,[0]!cla,2,TRUE)</f>
        <v>190</v>
      </c>
      <c r="P162" s="18">
        <f>VLOOKUP(K162,[0]!cla,3,TRUE)</f>
        <v>6</v>
      </c>
      <c r="Q162" s="18" t="b">
        <f>IF(OR(T(E162)="f",T(G162)="f"),TRUE,(ISERROR(P162)))</f>
        <v>0</v>
      </c>
      <c r="R162" s="29" t="e">
        <f t="shared" si="29"/>
        <v>#VALUE!</v>
      </c>
      <c r="V162" s="2"/>
      <c r="W162" s="2"/>
      <c r="X162" s="2"/>
      <c r="Y162" s="2"/>
      <c r="Z162" s="2"/>
    </row>
    <row r="163" spans="1:26" ht="12" customHeight="1">
      <c r="A163" s="62"/>
      <c r="B163" s="22" t="str">
        <f>I117</f>
        <v>HABOUZIT Damien 2A46</v>
      </c>
      <c r="C163" s="21" t="s">
        <v>111</v>
      </c>
      <c r="D163" s="22" t="str">
        <f>I116</f>
        <v>GRIGNET Fabien 2B77</v>
      </c>
      <c r="E163" s="176">
        <v>0</v>
      </c>
      <c r="F163" s="8" t="s">
        <v>111</v>
      </c>
      <c r="G163" s="4">
        <v>3</v>
      </c>
      <c r="H163" s="50" t="s">
        <v>96</v>
      </c>
      <c r="I163" s="22" t="str">
        <f>IF(TRIM(D163)="",B163,IF(TRIM(B163)="",D163,IF(AND(E163=0,G163=0),REPT("_",15),IF(E163=G163,REPT("? ",5),IF(N(E163)&gt;N(G163),B163,D163)))))</f>
        <v>GRIGNET Fabien 2B77</v>
      </c>
      <c r="J163" s="39">
        <f>IF(AND(E163=0,G163=0),REPT("X",2),IF(E163=G163,REPT("X",2),IF(E163&gt;G163,"","")))</f>
      </c>
      <c r="K163" s="32" t="str">
        <f>IF(TRIM(D163)="","",IF(TRIM(B163)="","",IF(AND(E163=0,G163=0),REPT("_",15),IF(E163=G163,REPT("? ",5),IF(N(E163)&gt;N(G163),D163,B163)))))</f>
        <v>HABOUZIT Damien 2A46</v>
      </c>
      <c r="L163" s="24"/>
      <c r="M163" s="18">
        <f>VLOOKUP(I163,[0]!cla,2,TRUE)</f>
        <v>77</v>
      </c>
      <c r="N163" s="18">
        <f>VLOOKUP(I163,[0]!cla,3,TRUE)</f>
        <v>4</v>
      </c>
      <c r="O163" s="18">
        <f>VLOOKUP(K163,[0]!cla,2,TRUE)</f>
        <v>46</v>
      </c>
      <c r="P163" s="18">
        <f>VLOOKUP(K163,[0]!cla,3,TRUE)</f>
        <v>3</v>
      </c>
      <c r="Q163" s="18" t="b">
        <f>IF(OR(T(E163)="f",T(G163)="f"),TRUE,(ISERROR(P163)))</f>
        <v>0</v>
      </c>
      <c r="R163" s="29" t="e">
        <f t="shared" si="29"/>
        <v>#VALUE!</v>
      </c>
      <c r="V163" s="2"/>
      <c r="W163" s="2"/>
      <c r="X163" s="2"/>
      <c r="Y163" s="2"/>
      <c r="Z163" s="2"/>
    </row>
    <row r="164" spans="1:26" ht="12" customHeight="1">
      <c r="A164" s="62"/>
      <c r="B164" s="22"/>
      <c r="C164" s="22"/>
      <c r="D164" s="22"/>
      <c r="E164" s="176"/>
      <c r="F164" s="6"/>
      <c r="G164" s="4"/>
      <c r="H164" s="50" t="s">
        <v>96</v>
      </c>
      <c r="I164" s="22"/>
      <c r="J164" s="39"/>
      <c r="K164" s="32"/>
      <c r="L164" s="24"/>
      <c r="R164" s="29">
        <f t="shared" si="29"/>
      </c>
      <c r="V164" s="2"/>
      <c r="W164" s="2"/>
      <c r="X164" s="2"/>
      <c r="Y164" s="2"/>
      <c r="Z164" s="2"/>
    </row>
    <row r="165" spans="1:26" ht="12" customHeight="1">
      <c r="A165" s="62"/>
      <c r="B165" s="61" t="s">
        <v>127</v>
      </c>
      <c r="C165" s="22"/>
      <c r="D165" s="22"/>
      <c r="E165" s="176"/>
      <c r="F165" s="6"/>
      <c r="G165" s="4"/>
      <c r="H165" s="50" t="s">
        <v>96</v>
      </c>
      <c r="I165" s="22"/>
      <c r="J165" s="39"/>
      <c r="K165" s="32"/>
      <c r="L165" s="24"/>
      <c r="R165" s="29" t="e">
        <f t="shared" si="29"/>
        <v>#VALUE!</v>
      </c>
      <c r="V165" s="2"/>
      <c r="W165" s="2"/>
      <c r="X165" s="2"/>
      <c r="Y165" s="2"/>
      <c r="Z165" s="2"/>
    </row>
    <row r="166" spans="1:26" ht="12" customHeight="1">
      <c r="A166" s="62"/>
      <c r="B166" s="22" t="str">
        <f>K115</f>
        <v>ARDOUIN Philippe 4A928</v>
      </c>
      <c r="C166" s="21" t="s">
        <v>111</v>
      </c>
      <c r="D166" s="22" t="str">
        <f>K114</f>
        <v>BARANDIARAN Hervé 3A367</v>
      </c>
      <c r="E166" s="176">
        <v>0</v>
      </c>
      <c r="F166" s="8" t="s">
        <v>111</v>
      </c>
      <c r="G166" s="4">
        <v>3</v>
      </c>
      <c r="H166" s="50" t="s">
        <v>96</v>
      </c>
      <c r="I166" s="22" t="str">
        <f>IF(TRIM(D166)="",B166,IF(TRIM(B166)="",D166,IF(AND(E166=0,G166=0),REPT("_",15),IF(E166=G166,REPT("? ",5),IF(N(E166)&gt;N(G166),B166,D166)))))</f>
        <v>BARANDIARAN Hervé 3A367</v>
      </c>
      <c r="J166" s="39">
        <f>IF(AND(E166=0,G166=0),REPT("X",2),IF(E166=G166,REPT("X",2),IF(E166&gt;G166,"","")))</f>
      </c>
      <c r="K166" s="32" t="str">
        <f>IF(TRIM(D166)="","",IF(TRIM(B166)="","",IF(AND(E166=0,G166=0),REPT("_",15),IF(E166=G166,REPT("? ",5),IF(N(E166)&gt;N(G166),D166,B166)))))</f>
        <v>ARDOUIN Philippe 4A928</v>
      </c>
      <c r="L166" s="24"/>
      <c r="M166" s="18">
        <f>VLOOKUP(I166,[0]!cla,2,TRUE)</f>
        <v>367</v>
      </c>
      <c r="N166" s="18">
        <f>VLOOKUP(I166,[0]!cla,3,TRUE)</f>
        <v>7</v>
      </c>
      <c r="O166" s="18">
        <f>VLOOKUP(K166,[0]!cla,2,TRUE)</f>
        <v>928</v>
      </c>
      <c r="P166" s="18">
        <f>VLOOKUP(K166,[0]!cla,3,TRUE)</f>
        <v>11</v>
      </c>
      <c r="Q166" s="18" t="b">
        <f>IF(OR(T(E166)="f",T(G166)="f"),TRUE,(ISERROR(P166)))</f>
        <v>0</v>
      </c>
      <c r="R166" s="29" t="e">
        <f t="shared" si="29"/>
        <v>#VALUE!</v>
      </c>
      <c r="V166" s="2"/>
      <c r="W166" s="2"/>
      <c r="X166" s="2"/>
      <c r="Y166" s="2"/>
      <c r="Z166" s="2"/>
    </row>
    <row r="167" spans="1:26" ht="12" customHeight="1">
      <c r="A167" s="62"/>
      <c r="B167" s="22" t="str">
        <f>K116</f>
        <v>GARCIA Richard 2D254</v>
      </c>
      <c r="C167" s="21" t="s">
        <v>111</v>
      </c>
      <c r="D167" s="22" t="str">
        <f>K117</f>
        <v>MARIEU Vincent 3A283</v>
      </c>
      <c r="E167" s="176">
        <v>0</v>
      </c>
      <c r="F167" s="8" t="s">
        <v>111</v>
      </c>
      <c r="G167" s="4">
        <v>3</v>
      </c>
      <c r="H167" s="50" t="s">
        <v>96</v>
      </c>
      <c r="I167" s="22" t="str">
        <f>IF(TRIM(D167)="",B167,IF(TRIM(B167)="",D167,IF(AND(E167=0,G167=0),REPT("_",15),IF(E167=G167,REPT("? ",5),IF(N(E167)&gt;N(G167),B167,D167)))))</f>
        <v>MARIEU Vincent 3A283</v>
      </c>
      <c r="J167" s="39">
        <f>IF(AND(E167=0,G167=0),REPT("X",2),IF(E167=G167,REPT("X",2),IF(E167&gt;G167,"","")))</f>
      </c>
      <c r="K167" s="32" t="str">
        <f>IF(TRIM(D167)="","",IF(TRIM(B167)="","",IF(AND(E167=0,G167=0),REPT("_",15),IF(E167=G167,REPT("? ",5),IF(N(E167)&gt;N(G167),D167,B167)))))</f>
        <v>GARCIA Richard 2D254</v>
      </c>
      <c r="L167" s="24"/>
      <c r="M167" s="18">
        <f>VLOOKUP(I167,[0]!cla,2,TRUE)</f>
        <v>283</v>
      </c>
      <c r="N167" s="18">
        <f>VLOOKUP(I167,[0]!cla,3,TRUE)</f>
        <v>7</v>
      </c>
      <c r="O167" s="18">
        <f>VLOOKUP(K167,[0]!cla,2,TRUE)</f>
        <v>254</v>
      </c>
      <c r="P167" s="18">
        <f>VLOOKUP(K167,[0]!cla,3,TRUE)</f>
        <v>6</v>
      </c>
      <c r="Q167" s="18" t="b">
        <f>IF(OR(T(E167)="f",T(G167)="f"),TRUE,(ISERROR(P167)))</f>
        <v>0</v>
      </c>
      <c r="R167" s="29" t="e">
        <f t="shared" si="29"/>
        <v>#VALUE!</v>
      </c>
      <c r="V167" s="2"/>
      <c r="W167" s="2"/>
      <c r="X167" s="2"/>
      <c r="Y167" s="2"/>
      <c r="Z167" s="2"/>
    </row>
    <row r="168" spans="1:26" ht="12" customHeight="1">
      <c r="A168" s="62"/>
      <c r="B168" s="22"/>
      <c r="C168" s="22"/>
      <c r="D168" s="22"/>
      <c r="E168" s="176"/>
      <c r="F168" s="6"/>
      <c r="G168" s="4"/>
      <c r="H168" s="50" t="s">
        <v>96</v>
      </c>
      <c r="I168" s="22"/>
      <c r="J168" s="39"/>
      <c r="K168" s="32"/>
      <c r="L168" s="24"/>
      <c r="R168" s="29">
        <f t="shared" si="29"/>
      </c>
      <c r="V168" s="2"/>
      <c r="W168" s="2"/>
      <c r="X168" s="2"/>
      <c r="Y168" s="2"/>
      <c r="Z168" s="2"/>
    </row>
    <row r="169" spans="1:26" ht="12" customHeight="1">
      <c r="A169" s="62"/>
      <c r="B169" s="61" t="s">
        <v>128</v>
      </c>
      <c r="C169" s="22"/>
      <c r="D169" s="22"/>
      <c r="E169" s="176"/>
      <c r="F169" s="6"/>
      <c r="G169" s="4"/>
      <c r="H169" s="50" t="s">
        <v>96</v>
      </c>
      <c r="I169" s="22"/>
      <c r="J169" s="39"/>
      <c r="K169" s="32"/>
      <c r="L169" s="24"/>
      <c r="R169" s="29" t="e">
        <f t="shared" si="29"/>
        <v>#VALUE!</v>
      </c>
      <c r="V169" s="2"/>
      <c r="W169" s="2"/>
      <c r="X169" s="2"/>
      <c r="Y169" s="2"/>
      <c r="Z169" s="2"/>
    </row>
    <row r="170" spans="1:26" ht="12" customHeight="1">
      <c r="A170" s="62"/>
      <c r="B170" s="22" t="str">
        <f>I120</f>
        <v>OLIVIER Nicolas 3B398</v>
      </c>
      <c r="C170" s="21" t="s">
        <v>111</v>
      </c>
      <c r="D170" s="22" t="str">
        <f>I121</f>
        <v>OUTTERS Stanislas 3C612</v>
      </c>
      <c r="E170" s="176">
        <v>0</v>
      </c>
      <c r="F170" s="8" t="s">
        <v>111</v>
      </c>
      <c r="G170" s="4">
        <v>3</v>
      </c>
      <c r="H170" s="50" t="s">
        <v>96</v>
      </c>
      <c r="I170" s="22" t="str">
        <f>IF(TRIM(D170)="",B170,IF(TRIM(B170)="",D170,IF(AND(E170=0,G170=0),REPT("_",15),IF(E170=G170,REPT("? ",5),IF(N(E170)&gt;N(G170),B170,D170)))))</f>
        <v>OUTTERS Stanislas 3C612</v>
      </c>
      <c r="J170" s="39">
        <f>IF(AND(E170=0,G170=0),REPT("X",2),IF(E170=G170,REPT("X",2),IF(E170&gt;G170,"","")))</f>
      </c>
      <c r="K170" s="32" t="str">
        <f>IF(TRIM(D170)="","",IF(TRIM(B170)="","",IF(AND(E170=0,G170=0),REPT("_",15),IF(E170=G170,REPT("? ",5),IF(N(E170)&gt;N(G170),D170,B170)))))</f>
        <v>OLIVIER Nicolas 3B398</v>
      </c>
      <c r="L170" s="24"/>
      <c r="M170" s="18">
        <f>VLOOKUP(I170,[0]!cla,2,TRUE)</f>
        <v>612</v>
      </c>
      <c r="N170" s="18">
        <f>VLOOKUP(I170,[0]!cla,3,TRUE)</f>
        <v>9</v>
      </c>
      <c r="O170" s="18">
        <f>VLOOKUP(K170,[0]!cla,2,TRUE)</f>
        <v>398</v>
      </c>
      <c r="P170" s="18">
        <f>VLOOKUP(K170,[0]!cla,3,TRUE)</f>
        <v>8</v>
      </c>
      <c r="Q170" s="18" t="b">
        <f>IF(OR(T(E170)="f",T(G170)="f"),TRUE,(ISERROR(P170)))</f>
        <v>0</v>
      </c>
      <c r="R170" s="29" t="e">
        <f t="shared" si="29"/>
        <v>#VALUE!</v>
      </c>
      <c r="V170" s="2"/>
      <c r="W170" s="2"/>
      <c r="X170" s="2"/>
      <c r="Y170" s="2"/>
      <c r="Z170" s="2"/>
    </row>
    <row r="171" spans="1:26" ht="12" customHeight="1">
      <c r="A171" s="62"/>
      <c r="B171" s="22" t="str">
        <f>I123</f>
        <v>LACOME Jean 3B427</v>
      </c>
      <c r="C171" s="21" t="s">
        <v>111</v>
      </c>
      <c r="D171" s="22" t="str">
        <f>I122</f>
        <v>BOUDY Mathieu 4A899</v>
      </c>
      <c r="E171" s="176">
        <v>3</v>
      </c>
      <c r="F171" s="8" t="s">
        <v>111</v>
      </c>
      <c r="G171" s="4">
        <v>0</v>
      </c>
      <c r="H171" s="50" t="s">
        <v>96</v>
      </c>
      <c r="I171" s="22" t="str">
        <f>IF(TRIM(D171)="",B171,IF(TRIM(B171)="",D171,IF(AND(E171=0,G171=0),REPT("_",15),IF(E171=G171,REPT("? ",5),IF(N(E171)&gt;N(G171),B171,D171)))))</f>
        <v>LACOME Jean 3B427</v>
      </c>
      <c r="J171" s="39">
        <f>IF(AND(E171=0,G171=0),REPT("X",2),IF(E171=G171,REPT("X",2),IF(E171&gt;G171,"","")))</f>
      </c>
      <c r="K171" s="32" t="str">
        <f>IF(TRIM(D171)="","",IF(TRIM(B171)="","",IF(AND(E171=0,G171=0),REPT("_",15),IF(E171=G171,REPT("? ",5),IF(N(E171)&gt;N(G171),D171,B171)))))</f>
        <v>BOUDY Mathieu 4A899</v>
      </c>
      <c r="L171" s="24"/>
      <c r="M171" s="18">
        <f>VLOOKUP(I171,[0]!cla,2,TRUE)</f>
        <v>427</v>
      </c>
      <c r="N171" s="18">
        <f>VLOOKUP(I171,[0]!cla,3,TRUE)</f>
        <v>8</v>
      </c>
      <c r="O171" s="18">
        <f>VLOOKUP(K171,[0]!cla,2,TRUE)</f>
        <v>899</v>
      </c>
      <c r="P171" s="18">
        <f>VLOOKUP(K171,[0]!cla,3,TRUE)</f>
        <v>11</v>
      </c>
      <c r="Q171" s="18" t="b">
        <f>IF(OR(T(E171)="f",T(G171)="f"),TRUE,(ISERROR(P171)))</f>
        <v>0</v>
      </c>
      <c r="R171" s="29" t="e">
        <f t="shared" si="29"/>
        <v>#VALUE!</v>
      </c>
      <c r="V171" s="2"/>
      <c r="W171" s="2"/>
      <c r="X171" s="2"/>
      <c r="Y171" s="2"/>
      <c r="Z171" s="2"/>
    </row>
    <row r="172" spans="1:26" ht="12" customHeight="1">
      <c r="A172" s="62"/>
      <c r="B172" s="22"/>
      <c r="C172" s="22"/>
      <c r="D172" s="22"/>
      <c r="E172" s="176"/>
      <c r="F172" s="6"/>
      <c r="G172" s="4"/>
      <c r="H172" s="50" t="s">
        <v>96</v>
      </c>
      <c r="I172" s="22"/>
      <c r="J172" s="39"/>
      <c r="K172" s="32"/>
      <c r="L172" s="24"/>
      <c r="R172" s="29">
        <f t="shared" si="29"/>
      </c>
      <c r="V172" s="2"/>
      <c r="W172" s="2"/>
      <c r="X172" s="2"/>
      <c r="Y172" s="2"/>
      <c r="Z172" s="2"/>
    </row>
    <row r="173" spans="1:26" ht="12" customHeight="1">
      <c r="A173" s="62"/>
      <c r="B173" s="61" t="s">
        <v>129</v>
      </c>
      <c r="C173" s="22"/>
      <c r="D173" s="22"/>
      <c r="E173" s="176"/>
      <c r="F173" s="6"/>
      <c r="G173" s="4"/>
      <c r="H173" s="50" t="s">
        <v>96</v>
      </c>
      <c r="I173" s="22"/>
      <c r="J173" s="39"/>
      <c r="K173" s="32"/>
      <c r="L173" s="24"/>
      <c r="R173" s="29" t="e">
        <f t="shared" si="29"/>
        <v>#VALUE!</v>
      </c>
      <c r="V173" s="2"/>
      <c r="W173" s="2"/>
      <c r="X173" s="2"/>
      <c r="Y173" s="2"/>
      <c r="Z173" s="2"/>
    </row>
    <row r="174" spans="1:26" ht="12" customHeight="1">
      <c r="A174" s="62"/>
      <c r="B174" s="22" t="str">
        <f>K121</f>
        <v>GRAMOND Julien 2D192</v>
      </c>
      <c r="C174" s="21" t="s">
        <v>111</v>
      </c>
      <c r="D174" s="22" t="str">
        <f>K120</f>
        <v>GABORIEAU Christophe 3D809</v>
      </c>
      <c r="E174" s="176">
        <v>3</v>
      </c>
      <c r="F174" s="8" t="s">
        <v>111</v>
      </c>
      <c r="G174" s="4">
        <v>0</v>
      </c>
      <c r="H174" s="50" t="s">
        <v>96</v>
      </c>
      <c r="I174" s="22" t="str">
        <f>IF(TRIM(D174)="",B174,IF(TRIM(B174)="",D174,IF(AND(E174=0,G174=0),REPT("_",15),IF(E174=G174,REPT("? ",5),IF(N(E174)&gt;N(G174),B174,D174)))))</f>
        <v>GRAMOND Julien 2D192</v>
      </c>
      <c r="J174" s="39">
        <f>IF(AND(E174=0,G174=0),REPT("X",2),IF(E174=G174,REPT("X",2),IF(E174&gt;G174,"","")))</f>
      </c>
      <c r="K174" s="32" t="str">
        <f>IF(TRIM(D174)="","",IF(TRIM(B174)="","",IF(AND(E174=0,G174=0),REPT("_",15),IF(E174=G174,REPT("? ",5),IF(N(E174)&gt;N(G174),D174,B174)))))</f>
        <v>GABORIEAU Christophe 3D809</v>
      </c>
      <c r="L174" s="24"/>
      <c r="M174" s="18">
        <f>VLOOKUP(I174,[0]!cla,2,TRUE)</f>
        <v>192</v>
      </c>
      <c r="N174" s="18">
        <f>VLOOKUP(I174,[0]!cla,3,TRUE)</f>
        <v>6</v>
      </c>
      <c r="O174" s="18">
        <f>VLOOKUP(K174,[0]!cla,2,TRUE)</f>
        <v>809</v>
      </c>
      <c r="P174" s="18">
        <f>VLOOKUP(K174,[0]!cla,3,TRUE)</f>
        <v>10</v>
      </c>
      <c r="Q174" s="18" t="b">
        <f>IF(OR(T(E174)="f",T(G174)="f"),TRUE,(ISERROR(P174)))</f>
        <v>0</v>
      </c>
      <c r="R174" s="29" t="e">
        <f t="shared" si="29"/>
        <v>#VALUE!</v>
      </c>
      <c r="V174" s="2"/>
      <c r="W174" s="2"/>
      <c r="X174" s="2"/>
      <c r="Y174" s="2"/>
      <c r="Z174" s="2"/>
    </row>
    <row r="175" spans="1:26" ht="12" customHeight="1">
      <c r="A175" s="62"/>
      <c r="B175" s="22" t="str">
        <f>K122</f>
        <v>LARDJANE Naël 3C576</v>
      </c>
      <c r="C175" s="21" t="s">
        <v>111</v>
      </c>
      <c r="D175" s="22" t="str">
        <f>K123</f>
        <v>ROUSSEAU Franck 3D798</v>
      </c>
      <c r="E175" s="176">
        <v>0</v>
      </c>
      <c r="F175" s="8" t="s">
        <v>111</v>
      </c>
      <c r="G175" s="4">
        <v>3</v>
      </c>
      <c r="H175" s="50" t="s">
        <v>96</v>
      </c>
      <c r="I175" s="22" t="str">
        <f>IF(TRIM(D175)="",B175,IF(TRIM(B175)="",D175,IF(AND(E175=0,G175=0),REPT("_",15),IF(E175=G175,REPT("? ",5),IF(N(E175)&gt;N(G175),B175,D175)))))</f>
        <v>ROUSSEAU Franck 3D798</v>
      </c>
      <c r="J175" s="39">
        <f>IF(AND(E175=0,G175=0),REPT("X",2),IF(E175=G175,REPT("X",2),IF(E175&gt;G175,"","")))</f>
      </c>
      <c r="K175" s="32" t="str">
        <f>IF(TRIM(D175)="","",IF(TRIM(B175)="","",IF(AND(E175=0,G175=0),REPT("_",15),IF(E175=G175,REPT("? ",5),IF(N(E175)&gt;N(G175),D175,B175)))))</f>
        <v>LARDJANE Naël 3C576</v>
      </c>
      <c r="L175" s="24"/>
      <c r="M175" s="18">
        <f>VLOOKUP(I175,[0]!cla,2,TRUE)</f>
        <v>798</v>
      </c>
      <c r="N175" s="18">
        <f>VLOOKUP(I175,[0]!cla,3,TRUE)</f>
        <v>10</v>
      </c>
      <c r="O175" s="18">
        <f>VLOOKUP(K175,[0]!cla,2,TRUE)</f>
        <v>576</v>
      </c>
      <c r="P175" s="18">
        <f>VLOOKUP(K175,[0]!cla,3,TRUE)</f>
        <v>9</v>
      </c>
      <c r="Q175" s="18" t="b">
        <f>IF(OR(T(E175)="f",T(G175)="f"),TRUE,(ISERROR(P175)))</f>
        <v>0</v>
      </c>
      <c r="R175" s="29" t="e">
        <f t="shared" si="29"/>
        <v>#VALUE!</v>
      </c>
      <c r="V175" s="2"/>
      <c r="W175" s="2"/>
      <c r="X175" s="2"/>
      <c r="Y175" s="2"/>
      <c r="Z175" s="2"/>
    </row>
    <row r="176" spans="1:26" ht="12" customHeight="1">
      <c r="A176" s="62"/>
      <c r="B176" s="22"/>
      <c r="C176" s="22"/>
      <c r="D176" s="22"/>
      <c r="E176" s="176"/>
      <c r="F176" s="6"/>
      <c r="G176" s="4"/>
      <c r="H176" s="50" t="s">
        <v>96</v>
      </c>
      <c r="I176" s="22"/>
      <c r="J176" s="39"/>
      <c r="K176" s="32"/>
      <c r="L176" s="24"/>
      <c r="R176" s="29">
        <f t="shared" si="29"/>
      </c>
      <c r="V176" s="2"/>
      <c r="W176" s="2"/>
      <c r="X176" s="2"/>
      <c r="Y176" s="2"/>
      <c r="Z176" s="2"/>
    </row>
    <row r="177" spans="1:26" ht="12" customHeight="1">
      <c r="A177" s="62"/>
      <c r="B177" s="61" t="s">
        <v>130</v>
      </c>
      <c r="C177" s="22"/>
      <c r="D177" s="22"/>
      <c r="E177" s="176"/>
      <c r="F177" s="6"/>
      <c r="G177" s="4"/>
      <c r="H177" s="50" t="s">
        <v>96</v>
      </c>
      <c r="I177" s="22"/>
      <c r="J177" s="39"/>
      <c r="K177" s="32"/>
      <c r="L177" s="24"/>
      <c r="R177" s="29" t="e">
        <f t="shared" si="29"/>
        <v>#VALUE!</v>
      </c>
      <c r="V177" s="2"/>
      <c r="W177" s="2"/>
      <c r="X177" s="2"/>
      <c r="Y177" s="2"/>
      <c r="Z177" s="2"/>
    </row>
    <row r="178" spans="1:26" ht="12" customHeight="1">
      <c r="A178" s="62"/>
      <c r="B178" s="22" t="str">
        <f>I126</f>
        <v>SCHRANTZ Jean Baptiste 4A1078</v>
      </c>
      <c r="C178" s="21" t="s">
        <v>111</v>
      </c>
      <c r="D178" s="22" t="str">
        <f>I127</f>
        <v>GUILBAUD Bruno 3C607</v>
      </c>
      <c r="E178" s="176">
        <v>3</v>
      </c>
      <c r="F178" s="8" t="s">
        <v>111</v>
      </c>
      <c r="G178" s="4">
        <v>0</v>
      </c>
      <c r="H178" s="50" t="s">
        <v>96</v>
      </c>
      <c r="I178" s="22" t="str">
        <f>IF(TRIM(D178)="",B178,IF(TRIM(B178)="",D178,IF(AND(E178=0,G178=0),REPT("_",15),IF(E178=G178,REPT("? ",5),IF(N(E178)&gt;N(G178),B178,D178)))))</f>
        <v>SCHRANTZ Jean Baptiste 4A1078</v>
      </c>
      <c r="J178" s="39">
        <f>IF(AND(E178=0,G178=0),REPT("X",2),IF(E178=G178,REPT("X",2),IF(E178&gt;G178,"","")))</f>
      </c>
      <c r="K178" s="32" t="str">
        <f>IF(TRIM(D178)="","",IF(TRIM(B178)="","",IF(AND(E178=0,G178=0),REPT("_",15),IF(E178=G178,REPT("? ",5),IF(N(E178)&gt;N(G178),D178,B178)))))</f>
        <v>GUILBAUD Bruno 3C607</v>
      </c>
      <c r="L178" s="24"/>
      <c r="M178" s="18">
        <f>VLOOKUP(I178,[0]!cla,2,TRUE)</f>
        <v>1078</v>
      </c>
      <c r="N178" s="18">
        <f>VLOOKUP(I178,[0]!cla,3,TRUE)</f>
        <v>11</v>
      </c>
      <c r="O178" s="18">
        <f>VLOOKUP(K178,[0]!cla,2,TRUE)</f>
        <v>607</v>
      </c>
      <c r="P178" s="18">
        <f>VLOOKUP(K178,[0]!cla,3,TRUE)</f>
        <v>9</v>
      </c>
      <c r="Q178" s="18" t="b">
        <f>IF(OR(T(E178)="f",T(G178)="f"),TRUE,(ISERROR(P178)))</f>
        <v>0</v>
      </c>
      <c r="R178" s="29" t="e">
        <f t="shared" si="29"/>
        <v>#VALUE!</v>
      </c>
      <c r="V178" s="2"/>
      <c r="W178" s="2"/>
      <c r="X178" s="2"/>
      <c r="Y178" s="2"/>
      <c r="Z178" s="2"/>
    </row>
    <row r="179" spans="1:26" ht="12" customHeight="1">
      <c r="A179" s="62"/>
      <c r="B179" s="22" t="str">
        <f>I129</f>
        <v>CAPDEVILLE Thierry 4A873</v>
      </c>
      <c r="C179" s="21" t="s">
        <v>111</v>
      </c>
      <c r="D179" s="22" t="str">
        <f>I128</f>
        <v>KOBS Jonathan 4B1177</v>
      </c>
      <c r="E179" s="176">
        <v>0</v>
      </c>
      <c r="F179" s="8" t="s">
        <v>111</v>
      </c>
      <c r="G179" s="4">
        <v>3</v>
      </c>
      <c r="H179" s="50" t="s">
        <v>96</v>
      </c>
      <c r="I179" s="22" t="str">
        <f>IF(TRIM(D179)="",B179,IF(TRIM(B179)="",D179,IF(AND(E179=0,G179=0),REPT("_",15),IF(E179=G179,REPT("? ",5),IF(N(E179)&gt;N(G179),B179,D179)))))</f>
        <v>KOBS Jonathan 4B1177</v>
      </c>
      <c r="J179" s="39">
        <f>IF(AND(E179=0,G179=0),REPT("X",2),IF(E179=G179,REPT("X",2),IF(E179&gt;G179,"","")))</f>
      </c>
      <c r="K179" s="32" t="str">
        <f>IF(TRIM(D179)="","",IF(TRIM(B179)="","",IF(AND(E179=0,G179=0),REPT("_",15),IF(E179=G179,REPT("? ",5),IF(N(E179)&gt;N(G179),D179,B179)))))</f>
        <v>CAPDEVILLE Thierry 4A873</v>
      </c>
      <c r="L179" s="24"/>
      <c r="M179" s="18">
        <f>VLOOKUP(I179,[0]!cla,2,TRUE)</f>
        <v>1177</v>
      </c>
      <c r="N179" s="18">
        <f>VLOOKUP(I179,[0]!cla,3,TRUE)</f>
        <v>12</v>
      </c>
      <c r="O179" s="18">
        <f>VLOOKUP(K179,[0]!cla,2,TRUE)</f>
        <v>873</v>
      </c>
      <c r="P179" s="18">
        <f>VLOOKUP(K179,[0]!cla,3,TRUE)</f>
        <v>11</v>
      </c>
      <c r="Q179" s="18" t="b">
        <f>IF(OR(T(E179)="f",T(G179)="f"),TRUE,(ISERROR(P179)))</f>
        <v>0</v>
      </c>
      <c r="R179" s="29" t="e">
        <f t="shared" si="29"/>
        <v>#VALUE!</v>
      </c>
      <c r="V179" s="2"/>
      <c r="W179" s="2"/>
      <c r="X179" s="2"/>
      <c r="Y179" s="2"/>
      <c r="Z179" s="2"/>
    </row>
    <row r="180" spans="1:26" ht="12" customHeight="1">
      <c r="A180" s="62"/>
      <c r="B180" s="22"/>
      <c r="C180" s="22"/>
      <c r="D180" s="22"/>
      <c r="E180" s="176"/>
      <c r="F180" s="6"/>
      <c r="G180" s="4"/>
      <c r="H180" s="50" t="s">
        <v>96</v>
      </c>
      <c r="I180" s="22"/>
      <c r="J180" s="39"/>
      <c r="K180" s="32"/>
      <c r="L180" s="24"/>
      <c r="R180" s="29">
        <f t="shared" si="29"/>
      </c>
      <c r="V180" s="2"/>
      <c r="W180" s="2"/>
      <c r="X180" s="2"/>
      <c r="Y180" s="2"/>
      <c r="Z180" s="2"/>
    </row>
    <row r="181" spans="1:26" ht="12" customHeight="1">
      <c r="A181" s="62"/>
      <c r="B181" s="61" t="s">
        <v>131</v>
      </c>
      <c r="C181" s="22"/>
      <c r="D181" s="22"/>
      <c r="E181" s="176"/>
      <c r="F181" s="6"/>
      <c r="G181" s="4"/>
      <c r="H181" s="50" t="s">
        <v>96</v>
      </c>
      <c r="I181" s="22"/>
      <c r="J181" s="39"/>
      <c r="K181" s="32"/>
      <c r="L181" s="24"/>
      <c r="R181" s="29" t="e">
        <f t="shared" si="29"/>
        <v>#VALUE!</v>
      </c>
      <c r="V181" s="2"/>
      <c r="W181" s="2"/>
      <c r="X181" s="2"/>
      <c r="Y181" s="2"/>
      <c r="Z181" s="2"/>
    </row>
    <row r="182" spans="1:26" ht="12" customHeight="1">
      <c r="A182" s="62"/>
      <c r="B182" s="22" t="str">
        <f>K127</f>
        <v>SEGURA Julien 4B1283</v>
      </c>
      <c r="C182" s="21" t="s">
        <v>111</v>
      </c>
      <c r="D182" s="22" t="str">
        <f>K126</f>
        <v>AUDUC Florian 3D853</v>
      </c>
      <c r="E182" s="4">
        <v>0</v>
      </c>
      <c r="F182" s="8" t="s">
        <v>111</v>
      </c>
      <c r="G182" s="4">
        <v>3</v>
      </c>
      <c r="H182" s="50" t="s">
        <v>96</v>
      </c>
      <c r="I182" s="22" t="str">
        <f>IF(TRIM(D182)="",B182,IF(TRIM(B182)="",D182,IF(AND(E182=0,G182=0),REPT("_",15),IF(E182=G182,REPT("? ",5),IF(N(E182)&gt;N(G182),B182,D182)))))</f>
        <v>AUDUC Florian 3D853</v>
      </c>
      <c r="J182" s="39">
        <f>IF(AND(E182=0,G182=0),REPT("X",2),IF(E182=G182,REPT("X",2),IF(E182&gt;G182,"","")))</f>
      </c>
      <c r="K182" s="32" t="str">
        <f>IF(TRIM(D182)="","",IF(TRIM(B182)="","",IF(AND(E182=0,G182=0),REPT("_",15),IF(E182=G182,REPT("? ",5),IF(N(E182)&gt;N(G182),D182,B182)))))</f>
        <v>SEGURA Julien 4B1283</v>
      </c>
      <c r="L182" s="24"/>
      <c r="M182" s="18">
        <f>VLOOKUP(I182,[0]!cla,2,TRUE)</f>
        <v>853</v>
      </c>
      <c r="N182" s="18">
        <f>VLOOKUP(I182,[0]!cla,3,TRUE)</f>
        <v>10</v>
      </c>
      <c r="O182" s="18">
        <f>VLOOKUP(K182,[0]!cla,2,TRUE)</f>
        <v>1283</v>
      </c>
      <c r="P182" s="18">
        <f>VLOOKUP(K182,[0]!cla,3,TRUE)</f>
        <v>12</v>
      </c>
      <c r="Q182" s="18" t="b">
        <f>IF(OR(T(E182)="f",T(G182)="f"),TRUE,(ISERROR(P182)))</f>
        <v>0</v>
      </c>
      <c r="R182" s="29" t="e">
        <f t="shared" si="29"/>
        <v>#VALUE!</v>
      </c>
      <c r="V182" s="2"/>
      <c r="W182" s="2"/>
      <c r="X182" s="2"/>
      <c r="Y182" s="2"/>
      <c r="Z182" s="2"/>
    </row>
    <row r="183" spans="1:26" ht="12" customHeight="1">
      <c r="A183" s="62"/>
      <c r="B183" s="22" t="str">
        <f>K128</f>
        <v>MEDAN Philippe 4D1783</v>
      </c>
      <c r="C183" s="21" t="s">
        <v>111</v>
      </c>
      <c r="D183" s="22" t="str">
        <f>K129</f>
        <v>RAMOND Thierry 4A1075</v>
      </c>
      <c r="E183" s="4">
        <v>0</v>
      </c>
      <c r="F183" s="8" t="s">
        <v>111</v>
      </c>
      <c r="G183" s="4">
        <v>3</v>
      </c>
      <c r="H183" s="50" t="s">
        <v>96</v>
      </c>
      <c r="I183" s="22" t="str">
        <f>IF(TRIM(D183)="",B183,IF(TRIM(B183)="",D183,IF(AND(E183=0,G183=0),REPT("_",15),IF(E183=G183,REPT("? ",5),IF(N(E183)&gt;N(G183),B183,D183)))))</f>
        <v>RAMOND Thierry 4A1075</v>
      </c>
      <c r="J183" s="39">
        <f>IF(AND(E183=0,G183=0),REPT("X",2),IF(E183=G183,REPT("X",2),IF(E183&gt;G183,"","")))</f>
      </c>
      <c r="K183" s="32" t="str">
        <f>IF(TRIM(D183)="","",IF(TRIM(B183)="","",IF(AND(E183=0,G183=0),REPT("_",15),IF(E183=G183,REPT("? ",5),IF(N(E183)&gt;N(G183),D183,B183)))))</f>
        <v>MEDAN Philippe 4D1783</v>
      </c>
      <c r="L183" s="24"/>
      <c r="M183" s="18">
        <f>VLOOKUP(I183,[0]!cla,2,TRUE)</f>
        <v>1075</v>
      </c>
      <c r="N183" s="18">
        <f>VLOOKUP(I183,[0]!cla,3,TRUE)</f>
        <v>11</v>
      </c>
      <c r="O183" s="18">
        <f>VLOOKUP(K183,[0]!cla,2,TRUE)</f>
        <v>1783</v>
      </c>
      <c r="P183" s="18">
        <f>VLOOKUP(K183,[0]!cla,3,TRUE)</f>
        <v>14</v>
      </c>
      <c r="Q183" s="18" t="b">
        <f>IF(OR(T(E183)="f",T(G183)="f"),TRUE,(ISERROR(P183)))</f>
        <v>0</v>
      </c>
      <c r="R183" s="29" t="e">
        <f t="shared" si="29"/>
        <v>#VALUE!</v>
      </c>
      <c r="V183" s="2"/>
      <c r="W183" s="2"/>
      <c r="X183" s="2"/>
      <c r="Y183" s="2"/>
      <c r="Z183" s="2"/>
    </row>
    <row r="184" spans="1:26" ht="12" customHeight="1">
      <c r="A184" s="62"/>
      <c r="B184" s="22"/>
      <c r="C184" s="22"/>
      <c r="D184" s="22"/>
      <c r="E184" s="4"/>
      <c r="F184" s="6"/>
      <c r="G184" s="4"/>
      <c r="H184" s="50" t="s">
        <v>96</v>
      </c>
      <c r="I184" s="22"/>
      <c r="J184" s="39"/>
      <c r="K184" s="32"/>
      <c r="L184" s="24"/>
      <c r="R184" s="29">
        <f t="shared" si="29"/>
      </c>
      <c r="V184" s="2"/>
      <c r="W184" s="2"/>
      <c r="X184" s="2"/>
      <c r="Y184" s="2"/>
      <c r="Z184" s="2"/>
    </row>
    <row r="185" spans="1:26" ht="12" customHeight="1">
      <c r="A185" s="62"/>
      <c r="B185" s="61" t="s">
        <v>132</v>
      </c>
      <c r="C185" s="22"/>
      <c r="D185" s="22"/>
      <c r="E185" s="4"/>
      <c r="F185" s="6"/>
      <c r="G185" s="4"/>
      <c r="H185" s="50" t="s">
        <v>96</v>
      </c>
      <c r="I185" s="22"/>
      <c r="J185" s="39"/>
      <c r="K185" s="32"/>
      <c r="L185" s="24"/>
      <c r="R185" s="29" t="e">
        <f t="shared" si="29"/>
        <v>#VALUE!</v>
      </c>
      <c r="V185" s="2"/>
      <c r="W185" s="2"/>
      <c r="X185" s="2"/>
      <c r="Y185" s="2"/>
      <c r="Z185" s="2"/>
    </row>
    <row r="186" spans="1:26" ht="12" customHeight="1">
      <c r="A186" s="62"/>
      <c r="B186" s="22" t="str">
        <f>I132</f>
        <v>MARCHESSEAU Brice 4D1654</v>
      </c>
      <c r="C186" s="21" t="s">
        <v>111</v>
      </c>
      <c r="D186" s="22" t="str">
        <f>I133</f>
        <v>GUILLOU Hervé 4B1236</v>
      </c>
      <c r="E186" s="4">
        <v>0</v>
      </c>
      <c r="F186" s="8" t="s">
        <v>111</v>
      </c>
      <c r="G186" s="4">
        <v>3</v>
      </c>
      <c r="H186" s="50" t="s">
        <v>96</v>
      </c>
      <c r="I186" s="22" t="str">
        <f>IF(TRIM(D186)="",B186,IF(TRIM(B186)="",D186,IF(AND(E186=0,G186=0),REPT("_",15),IF(E186=G186,REPT("? ",5),IF(N(E186)&gt;N(G186),B186,D186)))))</f>
        <v>GUILLOU Hervé 4B1236</v>
      </c>
      <c r="J186" s="39">
        <f>IF(AND(E186=0,G186=0),REPT("X",2),IF(E186=G186,REPT("X",2),IF(E186&gt;G186,"","")))</f>
      </c>
      <c r="K186" s="32" t="str">
        <f>IF(TRIM(D186)="","",IF(TRIM(B186)="","",IF(AND(E186=0,G186=0),REPT("_",15),IF(E186=G186,REPT("? ",5),IF(N(E186)&gt;N(G186),D186,B186)))))</f>
        <v>MARCHESSEAU Brice 4D1654</v>
      </c>
      <c r="L186" s="24"/>
      <c r="M186" s="18">
        <f>VLOOKUP(I186,[0]!cla,2,TRUE)</f>
        <v>1236</v>
      </c>
      <c r="N186" s="18">
        <f>VLOOKUP(I186,[0]!cla,3,TRUE)</f>
        <v>12</v>
      </c>
      <c r="O186" s="18">
        <f>VLOOKUP(K186,[0]!cla,2,TRUE)</f>
        <v>1654</v>
      </c>
      <c r="P186" s="18">
        <f>VLOOKUP(K186,[0]!cla,3,TRUE)</f>
        <v>14</v>
      </c>
      <c r="Q186" s="18" t="b">
        <f>IF(OR(T(E186)="f",T(G186)="f"),TRUE,(ISERROR(P186)))</f>
        <v>0</v>
      </c>
      <c r="R186" s="29" t="e">
        <f t="shared" si="29"/>
        <v>#VALUE!</v>
      </c>
      <c r="V186" s="2"/>
      <c r="W186" s="2"/>
      <c r="X186" s="2"/>
      <c r="Y186" s="2"/>
      <c r="Z186" s="2"/>
    </row>
    <row r="187" spans="1:26" ht="12" customHeight="1">
      <c r="A187" s="62"/>
      <c r="B187" s="22" t="str">
        <f>I135</f>
        <v>SOLER Thomas 5B2710</v>
      </c>
      <c r="C187" s="21" t="s">
        <v>111</v>
      </c>
      <c r="D187" s="22" t="str">
        <f>I134</f>
        <v>SINTES Laurent 4A983</v>
      </c>
      <c r="E187" s="4">
        <v>0</v>
      </c>
      <c r="F187" s="8" t="s">
        <v>111</v>
      </c>
      <c r="G187" s="4">
        <v>3</v>
      </c>
      <c r="H187" s="50" t="s">
        <v>96</v>
      </c>
      <c r="I187" s="22" t="str">
        <f>IF(TRIM(D187)="",B187,IF(TRIM(B187)="",D187,IF(AND(E187=0,G187=0),REPT("_",15),IF(E187=G187,REPT("? ",5),IF(N(E187)&gt;N(G187),B187,D187)))))</f>
        <v>SINTES Laurent 4A983</v>
      </c>
      <c r="J187" s="39">
        <f>IF(AND(E187=0,G187=0),REPT("X",2),IF(E187=G187,REPT("X",2),IF(E187&gt;G187,"","")))</f>
      </c>
      <c r="K187" s="32" t="str">
        <f>IF(TRIM(D187)="","",IF(TRIM(B187)="","",IF(AND(E187=0,G187=0),REPT("_",15),IF(E187=G187,REPT("? ",5),IF(N(E187)&gt;N(G187),D187,B187)))))</f>
        <v>SOLER Thomas 5B2710</v>
      </c>
      <c r="L187" s="24"/>
      <c r="M187" s="18">
        <f>VLOOKUP(I187,[0]!cla,2,TRUE)</f>
        <v>983</v>
      </c>
      <c r="N187" s="18">
        <f>VLOOKUP(I187,[0]!cla,3,TRUE)</f>
        <v>11</v>
      </c>
      <c r="O187" s="18">
        <f>VLOOKUP(K187,[0]!cla,2,TRUE)</f>
        <v>2710</v>
      </c>
      <c r="P187" s="18">
        <f>VLOOKUP(K187,[0]!cla,3,TRUE)</f>
        <v>16</v>
      </c>
      <c r="Q187" s="18" t="b">
        <f>IF(OR(T(E187)="f",T(G187)="f"),TRUE,(ISERROR(P187)))</f>
        <v>0</v>
      </c>
      <c r="R187" s="29" t="e">
        <f t="shared" si="29"/>
        <v>#VALUE!</v>
      </c>
      <c r="V187" s="2"/>
      <c r="W187" s="2"/>
      <c r="X187" s="2"/>
      <c r="Y187" s="2"/>
      <c r="Z187" s="2"/>
    </row>
    <row r="188" spans="1:26" ht="12" customHeight="1">
      <c r="A188" s="62"/>
      <c r="B188" s="22"/>
      <c r="C188" s="22"/>
      <c r="D188" s="22"/>
      <c r="E188" s="4"/>
      <c r="F188" s="6"/>
      <c r="G188" s="4"/>
      <c r="H188" s="50" t="s">
        <v>96</v>
      </c>
      <c r="I188" s="22"/>
      <c r="J188" s="39"/>
      <c r="K188" s="32"/>
      <c r="L188" s="24"/>
      <c r="R188" s="29">
        <f t="shared" si="29"/>
      </c>
      <c r="V188" s="2"/>
      <c r="W188" s="2"/>
      <c r="X188" s="2"/>
      <c r="Y188" s="2"/>
      <c r="Z188" s="2"/>
    </row>
    <row r="189" spans="1:26" ht="12" customHeight="1">
      <c r="A189" s="62"/>
      <c r="B189" s="61" t="s">
        <v>133</v>
      </c>
      <c r="C189" s="22"/>
      <c r="D189" s="22"/>
      <c r="E189" s="4"/>
      <c r="F189" s="6"/>
      <c r="G189" s="4"/>
      <c r="H189" s="50" t="s">
        <v>96</v>
      </c>
      <c r="I189" s="22"/>
      <c r="J189" s="39"/>
      <c r="K189" s="32"/>
      <c r="L189" s="24"/>
      <c r="R189" s="29" t="e">
        <f t="shared" si="29"/>
        <v>#VALUE!</v>
      </c>
      <c r="V189" s="2"/>
      <c r="W189" s="2"/>
      <c r="X189" s="2"/>
      <c r="Y189" s="2"/>
      <c r="Z189" s="2"/>
    </row>
    <row r="190" spans="1:26" ht="12" customHeight="1">
      <c r="A190" s="62"/>
      <c r="B190" s="22" t="str">
        <f>K133</f>
        <v>LESCOMBES Jèrôme 4A901</v>
      </c>
      <c r="C190" s="21" t="s">
        <v>111</v>
      </c>
      <c r="D190" s="22" t="str">
        <f>K132</f>
        <v>VIAUD Maxime 4B1090</v>
      </c>
      <c r="E190" s="4" t="s">
        <v>239</v>
      </c>
      <c r="F190" s="8" t="s">
        <v>111</v>
      </c>
      <c r="G190" s="4">
        <v>3</v>
      </c>
      <c r="H190" s="50" t="s">
        <v>96</v>
      </c>
      <c r="I190" s="22" t="str">
        <f>IF(TRIM(D190)="",B190,IF(TRIM(B190)="",D190,IF(AND(E190=0,G190=0),REPT("_",15),IF(E190=G190,REPT("? ",5),IF(N(E190)&gt;N(G190),B190,D190)))))</f>
        <v>VIAUD Maxime 4B1090</v>
      </c>
      <c r="J190" s="39">
        <f>IF(AND(E190=0,G190=0),REPT("X",2),IF(E190=G190,REPT("X",2),IF(E190&gt;G190,"","")))</f>
      </c>
      <c r="K190" s="32" t="str">
        <f>IF(TRIM(D190)="","",IF(TRIM(B190)="","",IF(AND(E190=0,G190=0),REPT("_",15),IF(E190=G190,REPT("? ",5),IF(N(E190)&gt;N(G190),D190,B190)))))</f>
        <v>LESCOMBES Jèrôme 4A901</v>
      </c>
      <c r="L190" s="24"/>
      <c r="M190" s="18">
        <f>VLOOKUP(I190,[0]!cla,2,TRUE)</f>
        <v>1090</v>
      </c>
      <c r="N190" s="18">
        <f>VLOOKUP(I190,[0]!cla,3,TRUE)</f>
        <v>12</v>
      </c>
      <c r="O190" s="18">
        <f>VLOOKUP(K190,[0]!cla,2,TRUE)</f>
        <v>901</v>
      </c>
      <c r="P190" s="18">
        <f>VLOOKUP(K190,[0]!cla,3,TRUE)</f>
        <v>11</v>
      </c>
      <c r="Q190" s="18" t="b">
        <f>IF(OR(T(E190)="f",T(G190)="f"),TRUE,(ISERROR(P190)))</f>
        <v>1</v>
      </c>
      <c r="R190" s="29" t="e">
        <f t="shared" si="29"/>
        <v>#VALUE!</v>
      </c>
      <c r="V190" s="2"/>
      <c r="W190" s="2"/>
      <c r="X190" s="2"/>
      <c r="Y190" s="2"/>
      <c r="Z190" s="2"/>
    </row>
    <row r="191" spans="1:26" ht="12" customHeight="1">
      <c r="A191" s="62"/>
      <c r="B191" s="22" t="str">
        <f>K134</f>
        <v>HERAUD Antoine 3D687</v>
      </c>
      <c r="C191" s="21" t="s">
        <v>111</v>
      </c>
      <c r="D191" s="22" t="str">
        <f>K135</f>
        <v>MALORON Franck 4D1781</v>
      </c>
      <c r="E191" s="4" t="s">
        <v>239</v>
      </c>
      <c r="F191" s="8" t="s">
        <v>111</v>
      </c>
      <c r="G191" s="4">
        <v>3</v>
      </c>
      <c r="H191" s="50" t="s">
        <v>96</v>
      </c>
      <c r="I191" s="22" t="str">
        <f>IF(TRIM(D191)="",B191,IF(TRIM(B191)="",D191,IF(AND(E191=0,G191=0),REPT("_",15),IF(E191=G191,REPT("? ",5),IF(N(E191)&gt;N(G191),B191,D191)))))</f>
        <v>MALORON Franck 4D1781</v>
      </c>
      <c r="J191" s="39">
        <f>IF(AND(E191=0,G191=0),REPT("X",2),IF(E191=G191,REPT("X",2),IF(E191&gt;G191,"","")))</f>
      </c>
      <c r="K191" s="32" t="str">
        <f>IF(TRIM(D191)="","",IF(TRIM(B191)="","",IF(AND(E191=0,G191=0),REPT("_",15),IF(E191=G191,REPT("? ",5),IF(N(E191)&gt;N(G191),D191,B191)))))</f>
        <v>HERAUD Antoine 3D687</v>
      </c>
      <c r="L191" s="24"/>
      <c r="M191" s="18">
        <f>VLOOKUP(I191,[0]!cla,2,TRUE)</f>
        <v>1781</v>
      </c>
      <c r="N191" s="18">
        <f>VLOOKUP(I191,[0]!cla,3,TRUE)</f>
        <v>14</v>
      </c>
      <c r="O191" s="18">
        <f>VLOOKUP(K191,[0]!cla,2,TRUE)</f>
        <v>687</v>
      </c>
      <c r="P191" s="18">
        <f>VLOOKUP(K191,[0]!cla,3,TRUE)</f>
        <v>10</v>
      </c>
      <c r="Q191" s="18" t="b">
        <f>IF(OR(T(E191)="f",T(G191)="f"),TRUE,(ISERROR(P191)))</f>
        <v>1</v>
      </c>
      <c r="R191" s="29" t="e">
        <f t="shared" si="29"/>
        <v>#VALUE!</v>
      </c>
      <c r="V191" s="2"/>
      <c r="W191" s="2"/>
      <c r="X191" s="2"/>
      <c r="Y191" s="2"/>
      <c r="Z191" s="2"/>
    </row>
    <row r="192" spans="1:26" ht="12" customHeight="1">
      <c r="A192" s="62"/>
      <c r="B192" s="22"/>
      <c r="C192" s="22"/>
      <c r="D192" s="22"/>
      <c r="E192" s="4"/>
      <c r="F192" s="6"/>
      <c r="G192" s="4"/>
      <c r="H192" s="50" t="s">
        <v>96</v>
      </c>
      <c r="I192" s="22"/>
      <c r="J192" s="39"/>
      <c r="K192" s="32"/>
      <c r="L192" s="24"/>
      <c r="R192" s="29">
        <f t="shared" si="29"/>
      </c>
      <c r="V192" s="2"/>
      <c r="W192" s="2"/>
      <c r="X192" s="2"/>
      <c r="Y192" s="2"/>
      <c r="Z192" s="2"/>
    </row>
    <row r="193" spans="1:26" ht="12" customHeight="1">
      <c r="A193" s="62"/>
      <c r="B193" s="61" t="s">
        <v>134</v>
      </c>
      <c r="C193" s="22"/>
      <c r="D193" s="22"/>
      <c r="E193" s="4"/>
      <c r="F193" s="6"/>
      <c r="G193" s="4"/>
      <c r="H193" s="50" t="s">
        <v>96</v>
      </c>
      <c r="I193" s="22"/>
      <c r="J193" s="39"/>
      <c r="K193" s="32"/>
      <c r="L193" s="24"/>
      <c r="R193" s="29" t="e">
        <f t="shared" si="29"/>
        <v>#VALUE!</v>
      </c>
      <c r="V193" s="2"/>
      <c r="W193" s="2"/>
      <c r="X193" s="2"/>
      <c r="Y193" s="2"/>
      <c r="Z193" s="2"/>
    </row>
    <row r="194" spans="1:26" ht="12" customHeight="1">
      <c r="A194" s="62"/>
      <c r="B194" s="22" t="str">
        <f>I138</f>
        <v>VASLIN Guillaume 4C1564</v>
      </c>
      <c r="C194" s="21" t="s">
        <v>111</v>
      </c>
      <c r="D194" s="22" t="str">
        <f>I139</f>
        <v>CREMOUX Laurent 4D1800</v>
      </c>
      <c r="E194" s="4">
        <v>0</v>
      </c>
      <c r="F194" s="8" t="s">
        <v>111</v>
      </c>
      <c r="G194" s="4">
        <v>3</v>
      </c>
      <c r="H194" s="50" t="s">
        <v>96</v>
      </c>
      <c r="I194" s="22" t="str">
        <f>IF(TRIM(D194)="",B194,IF(TRIM(B194)="",D194,IF(AND(E194=0,G194=0),REPT("_",15),IF(E194=G194,REPT("? ",5),IF(N(E194)&gt;N(G194),B194,D194)))))</f>
        <v>CREMOUX Laurent 4D1800</v>
      </c>
      <c r="J194" s="39">
        <f>IF(AND(E194=0,G194=0),REPT("X",2),IF(E194=G194,REPT("X",2),IF(E194&gt;G194,"","")))</f>
      </c>
      <c r="K194" s="32" t="str">
        <f>IF(TRIM(D194)="","",IF(TRIM(B194)="","",IF(AND(E194=0,G194=0),REPT("_",15),IF(E194=G194,REPT("? ",5),IF(N(E194)&gt;N(G194),D194,B194)))))</f>
        <v>VASLIN Guillaume 4C1564</v>
      </c>
      <c r="L194" s="24"/>
      <c r="M194" s="18">
        <f>VLOOKUP(I194,[0]!cla,2,TRUE)</f>
        <v>1800</v>
      </c>
      <c r="N194" s="18">
        <f>VLOOKUP(I194,[0]!cla,3,TRUE)</f>
        <v>14</v>
      </c>
      <c r="O194" s="18">
        <f>VLOOKUP(K194,[0]!cla,2,TRUE)</f>
        <v>1564</v>
      </c>
      <c r="P194" s="18">
        <f>VLOOKUP(K194,[0]!cla,3,TRUE)</f>
        <v>13</v>
      </c>
      <c r="Q194" s="18" t="b">
        <f>IF(OR(T(E194)="f",T(G194)="f"),TRUE,(ISERROR(P194)))</f>
        <v>0</v>
      </c>
      <c r="R194" s="29" t="e">
        <f t="shared" si="29"/>
        <v>#VALUE!</v>
      </c>
      <c r="V194" s="2"/>
      <c r="W194" s="2"/>
      <c r="X194" s="2"/>
      <c r="Y194" s="2"/>
      <c r="Z194" s="2"/>
    </row>
    <row r="195" spans="1:26" ht="12" customHeight="1">
      <c r="A195" s="62"/>
      <c r="B195" s="22" t="str">
        <f>I141</f>
        <v>MONTILLET Patrick 4B1140</v>
      </c>
      <c r="C195" s="21" t="s">
        <v>111</v>
      </c>
      <c r="D195" s="22" t="str">
        <f>I140</f>
        <v>POSSARD Yves 4C1420</v>
      </c>
      <c r="E195" s="4">
        <v>3</v>
      </c>
      <c r="F195" s="8" t="s">
        <v>111</v>
      </c>
      <c r="G195" s="4">
        <v>0</v>
      </c>
      <c r="H195" s="50" t="s">
        <v>96</v>
      </c>
      <c r="I195" s="22" t="str">
        <f>IF(TRIM(D195)="",B195,IF(TRIM(B195)="",D195,IF(AND(E195=0,G195=0),REPT("_",15),IF(E195=G195,REPT("? ",5),IF(N(E195)&gt;N(G195),B195,D195)))))</f>
        <v>MONTILLET Patrick 4B1140</v>
      </c>
      <c r="J195" s="39">
        <f>IF(AND(E195=0,G195=0),REPT("X",2),IF(E195=G195,REPT("X",2),IF(E195&gt;G195,"","")))</f>
      </c>
      <c r="K195" s="32" t="str">
        <f>IF(TRIM(D195)="","",IF(TRIM(B195)="","",IF(AND(E195=0,G195=0),REPT("_",15),IF(E195=G195,REPT("? ",5),IF(N(E195)&gt;N(G195),D195,B195)))))</f>
        <v>POSSARD Yves 4C1420</v>
      </c>
      <c r="L195" s="24"/>
      <c r="M195" s="18">
        <f>VLOOKUP(I195,[0]!cla,2,TRUE)</f>
        <v>1140</v>
      </c>
      <c r="N195" s="18">
        <f>VLOOKUP(I195,[0]!cla,3,TRUE)</f>
        <v>12</v>
      </c>
      <c r="O195" s="18">
        <f>VLOOKUP(K195,[0]!cla,2,TRUE)</f>
        <v>1420</v>
      </c>
      <c r="P195" s="18">
        <f>VLOOKUP(K195,[0]!cla,3,TRUE)</f>
        <v>13</v>
      </c>
      <c r="Q195" s="18" t="b">
        <f>IF(OR(T(E195)="f",T(G195)="f"),TRUE,(ISERROR(P195)))</f>
        <v>0</v>
      </c>
      <c r="R195" s="29" t="e">
        <f t="shared" si="29"/>
        <v>#VALUE!</v>
      </c>
      <c r="V195" s="2"/>
      <c r="W195" s="2"/>
      <c r="X195" s="2"/>
      <c r="Y195" s="2"/>
      <c r="Z195" s="2"/>
    </row>
    <row r="196" spans="1:26" ht="12" customHeight="1">
      <c r="A196" s="62"/>
      <c r="B196" s="22"/>
      <c r="C196" s="22"/>
      <c r="D196" s="22"/>
      <c r="E196" s="4"/>
      <c r="F196" s="6"/>
      <c r="G196" s="4"/>
      <c r="H196" s="50" t="s">
        <v>96</v>
      </c>
      <c r="I196" s="22"/>
      <c r="J196" s="39"/>
      <c r="K196" s="32"/>
      <c r="L196" s="24"/>
      <c r="R196" s="29">
        <f t="shared" si="29"/>
      </c>
      <c r="V196" s="2"/>
      <c r="W196" s="2"/>
      <c r="X196" s="2"/>
      <c r="Y196" s="2"/>
      <c r="Z196" s="2"/>
    </row>
    <row r="197" spans="1:26" ht="12" customHeight="1">
      <c r="A197" s="62"/>
      <c r="B197" s="61" t="s">
        <v>135</v>
      </c>
      <c r="C197" s="22"/>
      <c r="D197" s="22"/>
      <c r="E197" s="4"/>
      <c r="F197" s="6"/>
      <c r="G197" s="4"/>
      <c r="H197" s="50" t="s">
        <v>96</v>
      </c>
      <c r="I197" s="22"/>
      <c r="J197" s="39"/>
      <c r="K197" s="32"/>
      <c r="L197" s="24"/>
      <c r="R197" s="29" t="e">
        <f aca="true" t="shared" si="30" ref="R197:R205">IF(VALUE(D197)&lt;VALUE(B197),"NON","")</f>
        <v>#VALUE!</v>
      </c>
      <c r="V197" s="2"/>
      <c r="W197" s="2"/>
      <c r="X197" s="2"/>
      <c r="Y197" s="2"/>
      <c r="Z197" s="2"/>
    </row>
    <row r="198" spans="1:26" ht="12" customHeight="1">
      <c r="A198" s="62"/>
      <c r="B198" s="22" t="str">
        <f>K139</f>
        <v>CAMP Mickaël 4D1842</v>
      </c>
      <c r="C198" s="21" t="s">
        <v>111</v>
      </c>
      <c r="D198" s="22" t="str">
        <f>K138</f>
        <v>BOUTET Christophe 5B2739</v>
      </c>
      <c r="E198" s="4">
        <v>0</v>
      </c>
      <c r="F198" s="8" t="s">
        <v>111</v>
      </c>
      <c r="G198" s="4">
        <v>3</v>
      </c>
      <c r="H198" s="50" t="s">
        <v>96</v>
      </c>
      <c r="I198" s="22" t="str">
        <f>IF(TRIM(D198)="",B198,IF(TRIM(B198)="",D198,IF(AND(E198=0,G198=0),REPT("_",15),IF(E198=G198,REPT("? ",5),IF(N(E198)&gt;N(G198),B198,D198)))))</f>
        <v>BOUTET Christophe 5B2739</v>
      </c>
      <c r="J198" s="39">
        <f>IF(AND(E198=0,G198=0),REPT("X",2),IF(E198=G198,REPT("X",2),IF(E198&gt;G198,"","")))</f>
      </c>
      <c r="K198" s="32" t="str">
        <f>IF(TRIM(D198)="","",IF(TRIM(B198)="","",IF(AND(E198=0,G198=0),REPT("_",15),IF(E198=G198,REPT("? ",5),IF(N(E198)&gt;N(G198),D198,B198)))))</f>
        <v>CAMP Mickaël 4D1842</v>
      </c>
      <c r="L198" s="24"/>
      <c r="M198" s="18">
        <f>VLOOKUP(I198,[0]!cla,2,TRUE)</f>
        <v>2739</v>
      </c>
      <c r="N198" s="18">
        <f>VLOOKUP(I198,[0]!cla,3,TRUE)</f>
        <v>16</v>
      </c>
      <c r="O198" s="18">
        <f>VLOOKUP(K198,[0]!cla,2,TRUE)</f>
        <v>1842</v>
      </c>
      <c r="P198" s="18">
        <f>VLOOKUP(K198,[0]!cla,3,TRUE)</f>
        <v>14</v>
      </c>
      <c r="Q198" s="18" t="b">
        <f>IF(OR(T(E198)="f",T(G198)="f"),TRUE,(ISERROR(P198)))</f>
        <v>0</v>
      </c>
      <c r="R198" s="29" t="e">
        <f t="shared" si="30"/>
        <v>#VALUE!</v>
      </c>
      <c r="V198" s="2"/>
      <c r="W198" s="2"/>
      <c r="X198" s="2"/>
      <c r="Y198" s="2"/>
      <c r="Z198" s="2"/>
    </row>
    <row r="199" spans="1:26" ht="12" customHeight="1">
      <c r="A199" s="62"/>
      <c r="B199" s="22" t="str">
        <f>K140</f>
        <v>COUTURIER Romain NC4100</v>
      </c>
      <c r="C199" s="21" t="s">
        <v>111</v>
      </c>
      <c r="D199" s="22" t="str">
        <f>K141</f>
        <v>DUFAURE Thomas 4C1444</v>
      </c>
      <c r="E199" s="4">
        <v>0</v>
      </c>
      <c r="F199" s="8" t="s">
        <v>111</v>
      </c>
      <c r="G199" s="4">
        <v>3</v>
      </c>
      <c r="H199" s="50" t="s">
        <v>96</v>
      </c>
      <c r="I199" s="22" t="str">
        <f>IF(TRIM(D199)="",B199,IF(TRIM(B199)="",D199,IF(AND(E199=0,G199=0),REPT("_",15),IF(E199=G199,REPT("? ",5),IF(N(E199)&gt;N(G199),B199,D199)))))</f>
        <v>DUFAURE Thomas 4C1444</v>
      </c>
      <c r="J199" s="39">
        <f>IF(AND(E199=0,G199=0),REPT("X",2),IF(E199=G199,REPT("X",2),IF(E199&gt;G199,"","")))</f>
      </c>
      <c r="K199" s="32" t="str">
        <f>IF(TRIM(D199)="","",IF(TRIM(B199)="","",IF(AND(E199=0,G199=0),REPT("_",15),IF(E199=G199,REPT("? ",5),IF(N(E199)&gt;N(G199),D199,B199)))))</f>
        <v>COUTURIER Romain NC4100</v>
      </c>
      <c r="L199" s="24"/>
      <c r="M199" s="18">
        <f>VLOOKUP(I199,[0]!cla,2,TRUE)</f>
        <v>1444</v>
      </c>
      <c r="N199" s="18">
        <f>VLOOKUP(I199,[0]!cla,3,TRUE)</f>
        <v>13</v>
      </c>
      <c r="O199" s="18">
        <f>VLOOKUP(K199,[0]!cla,2,TRUE)</f>
        <v>4100</v>
      </c>
      <c r="P199" s="18">
        <f>VLOOKUP(K199,[0]!cla,3,TRUE)</f>
        <v>18</v>
      </c>
      <c r="Q199" s="18" t="b">
        <f>IF(OR(T(E199)="f",T(G199)="f"),TRUE,(ISERROR(P199)))</f>
        <v>0</v>
      </c>
      <c r="R199" s="29" t="e">
        <f t="shared" si="30"/>
        <v>#VALUE!</v>
      </c>
      <c r="V199" s="2"/>
      <c r="W199" s="2"/>
      <c r="X199" s="2"/>
      <c r="Y199" s="2"/>
      <c r="Z199" s="2"/>
    </row>
    <row r="200" spans="1:26" ht="12" customHeight="1">
      <c r="A200" s="62"/>
      <c r="B200" s="22"/>
      <c r="C200" s="22"/>
      <c r="D200" s="22"/>
      <c r="E200" s="4"/>
      <c r="F200" s="6"/>
      <c r="G200" s="4"/>
      <c r="H200" s="50" t="s">
        <v>96</v>
      </c>
      <c r="I200" s="22"/>
      <c r="J200" s="39"/>
      <c r="K200" s="32"/>
      <c r="L200" s="24"/>
      <c r="R200" s="29">
        <f t="shared" si="30"/>
      </c>
      <c r="V200" s="2"/>
      <c r="W200" s="2"/>
      <c r="X200" s="2"/>
      <c r="Y200" s="2"/>
      <c r="Z200" s="2"/>
    </row>
    <row r="201" spans="1:26" ht="12" customHeight="1">
      <c r="A201" s="62"/>
      <c r="B201" s="61" t="s">
        <v>136</v>
      </c>
      <c r="C201" s="22"/>
      <c r="D201" s="22"/>
      <c r="E201" s="4"/>
      <c r="F201" s="6"/>
      <c r="G201" s="4"/>
      <c r="H201" s="50" t="s">
        <v>96</v>
      </c>
      <c r="I201" s="22"/>
      <c r="J201" s="39"/>
      <c r="K201" s="32"/>
      <c r="L201" s="24"/>
      <c r="R201" s="29" t="e">
        <f t="shared" si="30"/>
        <v>#VALUE!</v>
      </c>
      <c r="V201" s="2"/>
      <c r="W201" s="2"/>
      <c r="X201" s="2"/>
      <c r="Y201" s="2"/>
      <c r="Z201" s="2"/>
    </row>
    <row r="202" spans="1:26" ht="12" customHeight="1">
      <c r="A202" s="62"/>
      <c r="B202" s="22" t="str">
        <f>I144</f>
        <v>GUERPILLON Bruno NC4100</v>
      </c>
      <c r="C202" s="21" t="s">
        <v>111</v>
      </c>
      <c r="D202" s="22" t="str">
        <f>I145</f>
        <v>CARRE Romain NC4100</v>
      </c>
      <c r="E202" s="4">
        <v>3</v>
      </c>
      <c r="F202" s="8" t="s">
        <v>111</v>
      </c>
      <c r="G202" s="4">
        <v>0</v>
      </c>
      <c r="H202" s="50" t="s">
        <v>96</v>
      </c>
      <c r="I202" s="22" t="str">
        <f>IF(TRIM(D202)="",B202,IF(TRIM(B202)="",D202,IF(AND(E202=0,G202=0),REPT("_",15),IF(E202=G202,REPT("? ",5),IF(N(E202)&gt;N(G202),B202,D202)))))</f>
        <v>GUERPILLON Bruno NC4100</v>
      </c>
      <c r="J202" s="39">
        <f>IF(AND(E202=0,G202=0),REPT("X",2),IF(E202=G202,REPT("X",2),IF(E202&gt;G202,"","")))</f>
      </c>
      <c r="K202" s="32" t="str">
        <f>IF(TRIM(D202)="","",IF(TRIM(B202)="","",IF(AND(E202=0,G202=0),REPT("_",15),IF(E202=G202,REPT("? ",5),IF(N(E202)&gt;N(G202),D202,B202)))))</f>
        <v>CARRE Romain NC4100</v>
      </c>
      <c r="L202" s="24"/>
      <c r="M202" s="18">
        <f>VLOOKUP(I202,[0]!cla,2,TRUE)</f>
        <v>4100</v>
      </c>
      <c r="N202" s="18">
        <f>VLOOKUP(I202,[0]!cla,3,TRUE)</f>
        <v>18</v>
      </c>
      <c r="O202" s="18">
        <f>VLOOKUP(K202,[0]!cla,2,TRUE)</f>
        <v>4100</v>
      </c>
      <c r="P202" s="18">
        <f>VLOOKUP(K202,[0]!cla,3,TRUE)</f>
        <v>18</v>
      </c>
      <c r="Q202" s="18" t="b">
        <f>IF(OR(T(E202)="f",T(G202)="f"),TRUE,(ISERROR(P202)))</f>
        <v>0</v>
      </c>
      <c r="R202" s="29" t="e">
        <f t="shared" si="30"/>
        <v>#VALUE!</v>
      </c>
      <c r="V202" s="2"/>
      <c r="W202" s="2"/>
      <c r="X202" s="2"/>
      <c r="Y202" s="2"/>
      <c r="Z202" s="2"/>
    </row>
    <row r="203" spans="1:26" ht="12" customHeight="1">
      <c r="A203" s="62"/>
      <c r="B203" s="22" t="str">
        <f>I147</f>
        <v>DACHARRY Didier NC4100</v>
      </c>
      <c r="C203" s="21" t="s">
        <v>111</v>
      </c>
      <c r="D203" s="22" t="str">
        <f>I146</f>
        <v>KINDTS Wilfrid NC4100</v>
      </c>
      <c r="E203" s="4">
        <v>0</v>
      </c>
      <c r="F203" s="8" t="s">
        <v>111</v>
      </c>
      <c r="G203" s="4">
        <v>3</v>
      </c>
      <c r="H203" s="50" t="s">
        <v>96</v>
      </c>
      <c r="I203" s="22" t="str">
        <f>IF(TRIM(D203)="",B203,IF(TRIM(B203)="",D203,IF(AND(E203=0,G203=0),REPT("_",15),IF(E203=G203,REPT("? ",5),IF(N(E203)&gt;N(G203),B203,D203)))))</f>
        <v>KINDTS Wilfrid NC4100</v>
      </c>
      <c r="J203" s="39">
        <f>IF(AND(E203=0,G203=0),REPT("X",2),IF(E203=G203,REPT("X",2),IF(E203&gt;G203,"","")))</f>
      </c>
      <c r="K203" s="32" t="str">
        <f>IF(TRIM(D203)="","",IF(TRIM(B203)="","",IF(AND(E203=0,G203=0),REPT("_",15),IF(E203=G203,REPT("? ",5),IF(N(E203)&gt;N(G203),D203,B203)))))</f>
        <v>DACHARRY Didier NC4100</v>
      </c>
      <c r="L203" s="24"/>
      <c r="M203" s="18">
        <f>VLOOKUP(I203,[0]!cla,2,TRUE)</f>
        <v>4100</v>
      </c>
      <c r="N203" s="18">
        <f>VLOOKUP(I203,[0]!cla,3,TRUE)</f>
        <v>18</v>
      </c>
      <c r="O203" s="18">
        <f>VLOOKUP(K203,[0]!cla,2,TRUE)</f>
        <v>4100</v>
      </c>
      <c r="P203" s="18">
        <f>VLOOKUP(K203,[0]!cla,3,TRUE)</f>
        <v>18</v>
      </c>
      <c r="Q203" s="18" t="b">
        <f>IF(OR(T(E203)="f",T(G203)="f"),TRUE,(ISERROR(P203)))</f>
        <v>0</v>
      </c>
      <c r="R203" s="29" t="e">
        <f t="shared" si="30"/>
        <v>#VALUE!</v>
      </c>
      <c r="V203" s="2"/>
      <c r="W203" s="2"/>
      <c r="X203" s="2"/>
      <c r="Y203" s="2"/>
      <c r="Z203" s="2"/>
    </row>
    <row r="204" spans="1:26" ht="12" customHeight="1">
      <c r="A204" s="62"/>
      <c r="B204" s="22"/>
      <c r="C204" s="22"/>
      <c r="D204" s="22"/>
      <c r="E204" s="4"/>
      <c r="F204" s="6"/>
      <c r="G204" s="4"/>
      <c r="H204" s="50" t="s">
        <v>96</v>
      </c>
      <c r="I204" s="22"/>
      <c r="J204" s="39"/>
      <c r="K204" s="32"/>
      <c r="L204" s="24"/>
      <c r="R204" s="29">
        <f t="shared" si="30"/>
      </c>
      <c r="V204" s="2"/>
      <c r="W204" s="2"/>
      <c r="X204" s="2"/>
      <c r="Y204" s="2"/>
      <c r="Z204" s="2"/>
    </row>
    <row r="205" spans="1:26" ht="12" customHeight="1">
      <c r="A205" s="62"/>
      <c r="B205" s="61" t="s">
        <v>137</v>
      </c>
      <c r="C205" s="22"/>
      <c r="D205" s="22"/>
      <c r="E205" s="4"/>
      <c r="F205" s="6"/>
      <c r="G205" s="4"/>
      <c r="H205" s="50" t="s">
        <v>96</v>
      </c>
      <c r="I205" s="22"/>
      <c r="J205" s="39"/>
      <c r="K205" s="32"/>
      <c r="L205" s="24"/>
      <c r="R205" s="29" t="e">
        <f t="shared" si="30"/>
        <v>#VALUE!</v>
      </c>
      <c r="V205" s="2"/>
      <c r="W205" s="2"/>
      <c r="X205" s="2"/>
      <c r="Y205" s="2"/>
      <c r="Z205" s="2"/>
    </row>
    <row r="206" spans="1:26" ht="12" customHeight="1">
      <c r="A206" s="62"/>
      <c r="B206" s="22" t="str">
        <f>K145</f>
        <v>SARRADE LOUCHEUR Arthur NC4100</v>
      </c>
      <c r="C206" s="21" t="s">
        <v>111</v>
      </c>
      <c r="D206" s="22" t="str">
        <f>K144</f>
        <v>LEOTIN Pierre NC4100</v>
      </c>
      <c r="E206" s="4">
        <v>0</v>
      </c>
      <c r="F206" s="8" t="s">
        <v>111</v>
      </c>
      <c r="G206" s="4">
        <v>3</v>
      </c>
      <c r="H206" s="50" t="s">
        <v>96</v>
      </c>
      <c r="I206" s="22" t="str">
        <f>IF(TRIM(D206)="",B206,IF(TRIM(B206)="",D206,IF(AND(E206=0,G206=0),REPT("_",15),IF(E206=G206,REPT("? ",5),IF(N(E206)&gt;N(G206),B206,D206)))))</f>
        <v>LEOTIN Pierre NC4100</v>
      </c>
      <c r="J206" s="39">
        <f>IF(AND(E206=0,G206=0),REPT("X",2),IF(E206=G206,REPT("X",2),IF(E206&gt;G206,"","")))</f>
      </c>
      <c r="K206" s="32" t="str">
        <f>IF(TRIM(D206)="","",IF(TRIM(B206)="","",IF(AND(E206=0,G206=0),REPT("_",15),IF(E206=G206,REPT("? ",5),IF(N(E206)&gt;N(G206),D206,B206)))))</f>
        <v>SARRADE LOUCHEUR Arthur NC4100</v>
      </c>
      <c r="L206" s="24"/>
      <c r="M206" s="18">
        <f>VLOOKUP(I206,[0]!cla,2,TRUE)</f>
        <v>4100</v>
      </c>
      <c r="N206" s="18">
        <f>VLOOKUP(I206,[0]!cla,3,TRUE)</f>
        <v>18</v>
      </c>
      <c r="O206" s="18">
        <f>VLOOKUP(K206,[0]!cla,2,TRUE)</f>
        <v>4100</v>
      </c>
      <c r="P206" s="18">
        <f>VLOOKUP(K206,[0]!cla,3,TRUE)</f>
        <v>18</v>
      </c>
      <c r="Q206" s="18" t="b">
        <f>IF(OR(T(E206)="f",T(G206)="f"),TRUE,(ISERROR(P206)))</f>
        <v>0</v>
      </c>
      <c r="V206" s="2"/>
      <c r="W206" s="2"/>
      <c r="X206" s="2"/>
      <c r="Y206" s="2"/>
      <c r="Z206" s="2"/>
    </row>
    <row r="207" spans="1:26" ht="12" customHeight="1">
      <c r="A207" s="62"/>
      <c r="B207" s="22" t="str">
        <f>K146</f>
        <v>POUTAYS Richard 4D1907</v>
      </c>
      <c r="C207" s="21" t="s">
        <v>111</v>
      </c>
      <c r="D207" s="22" t="str">
        <f>K147</f>
        <v>VERGNE Jean Marc NC4100</v>
      </c>
      <c r="E207" s="4" t="s">
        <v>239</v>
      </c>
      <c r="F207" s="8" t="s">
        <v>111</v>
      </c>
      <c r="G207" s="4">
        <v>3</v>
      </c>
      <c r="H207" s="50" t="s">
        <v>96</v>
      </c>
      <c r="I207" s="22" t="str">
        <f>IF(TRIM(D207)="",B207,IF(TRIM(B207)="",D207,IF(AND(E207=0,G207=0),REPT("_",15),IF(E207=G207,REPT("? ",5),IF(N(E207)&gt;N(G207),B207,D207)))))</f>
        <v>VERGNE Jean Marc NC4100</v>
      </c>
      <c r="J207" s="39">
        <f>IF(AND(E207=0,G207=0),REPT("X",2),IF(E207=G207,REPT("X",2),IF(E207&gt;G207,"","")))</f>
      </c>
      <c r="K207" s="32" t="str">
        <f>IF(TRIM(D207)="","",IF(TRIM(B207)="","",IF(AND(E207=0,G207=0),REPT("_",15),IF(E207=G207,REPT("? ",5),IF(N(E207)&gt;N(G207),D207,B207)))))</f>
        <v>POUTAYS Richard 4D1907</v>
      </c>
      <c r="L207" s="24"/>
      <c r="M207" s="18">
        <f>VLOOKUP(I207,[0]!cla,2,TRUE)</f>
        <v>4100</v>
      </c>
      <c r="N207" s="18">
        <f>VLOOKUP(I207,[0]!cla,3,TRUE)</f>
        <v>18</v>
      </c>
      <c r="O207" s="18">
        <f>VLOOKUP(K207,[0]!cla,2,TRUE)</f>
        <v>1907</v>
      </c>
      <c r="P207" s="18">
        <f>VLOOKUP(K207,[0]!cla,3,TRUE)</f>
        <v>14</v>
      </c>
      <c r="Q207" s="18" t="b">
        <f>IF(OR(T(E207)="f",T(G207)="f"),TRUE,(ISERROR(P207)))</f>
        <v>1</v>
      </c>
      <c r="V207" s="2"/>
      <c r="W207" s="2"/>
      <c r="X207" s="2"/>
      <c r="Y207" s="2"/>
      <c r="Z207" s="2"/>
    </row>
    <row r="208" spans="1:26" ht="12" customHeight="1">
      <c r="A208" s="62"/>
      <c r="B208" s="22"/>
      <c r="C208" s="22"/>
      <c r="D208" s="22"/>
      <c r="E208" s="4"/>
      <c r="F208" s="6"/>
      <c r="G208" s="4"/>
      <c r="H208" s="50" t="s">
        <v>96</v>
      </c>
      <c r="I208" s="22"/>
      <c r="J208" s="39"/>
      <c r="K208" s="32"/>
      <c r="L208" s="24"/>
      <c r="V208" s="2"/>
      <c r="W208" s="2"/>
      <c r="X208" s="2"/>
      <c r="Y208" s="2"/>
      <c r="Z208" s="2"/>
    </row>
    <row r="209" spans="1:26" ht="12" customHeight="1">
      <c r="A209" s="62"/>
      <c r="B209" s="61" t="s">
        <v>138</v>
      </c>
      <c r="C209" s="22"/>
      <c r="D209" s="22"/>
      <c r="E209" s="4"/>
      <c r="F209" s="6"/>
      <c r="G209" s="4"/>
      <c r="H209" s="50" t="s">
        <v>96</v>
      </c>
      <c r="I209" s="22"/>
      <c r="J209" s="39"/>
      <c r="K209" s="32"/>
      <c r="L209" s="24"/>
      <c r="V209" s="2"/>
      <c r="W209" s="2"/>
      <c r="X209" s="2"/>
      <c r="Y209" s="2"/>
      <c r="Z209" s="2"/>
    </row>
    <row r="210" spans="1:26" ht="12" customHeight="1">
      <c r="A210" s="62"/>
      <c r="B210" s="22">
        <f>I150</f>
      </c>
      <c r="C210" s="21" t="s">
        <v>111</v>
      </c>
      <c r="D210" s="22">
        <f>I151</f>
      </c>
      <c r="E210" s="4"/>
      <c r="F210" s="8" t="s">
        <v>111</v>
      </c>
      <c r="G210" s="4"/>
      <c r="H210" s="50" t="s">
        <v>96</v>
      </c>
      <c r="I210" s="22">
        <f>IF(TRIM(D210)="",B210,IF(TRIM(B210)="",D210,IF(AND(E210=0,G210=0),REPT("_",15),IF(E210=G210,REPT("? ",5),IF(N(E210)&gt;N(G210),B210,D210)))))</f>
      </c>
      <c r="J210" s="39" t="str">
        <f>IF(AND(E210=0,G210=0),REPT("X",2),IF(E210=G210,REPT("X",2),IF(E210&gt;G210,"","")))</f>
        <v>XX</v>
      </c>
      <c r="K210" s="32">
        <f>IF(TRIM(D210)="","",IF(TRIM(B210)="","",IF(AND(E210=0,G210=0),REPT("_",15),IF(E210=G210,REPT("? ",5),IF(N(E210)&gt;N(G210),D210,B210)))))</f>
      </c>
      <c r="L210" s="24"/>
      <c r="M210" s="18" t="e">
        <f>VLOOKUP(I210,[0]!cla,2,TRUE)</f>
        <v>#VALUE!</v>
      </c>
      <c r="N210" s="18" t="e">
        <f>VLOOKUP(I210,[0]!cla,3,TRUE)</f>
        <v>#VALUE!</v>
      </c>
      <c r="O210" s="18" t="e">
        <f>VLOOKUP(K210,[0]!cla,2,TRUE)</f>
        <v>#VALUE!</v>
      </c>
      <c r="P210" s="18" t="e">
        <f>VLOOKUP(K210,[0]!cla,3,TRUE)</f>
        <v>#VALUE!</v>
      </c>
      <c r="Q210" s="18" t="b">
        <f>IF(OR(T(E210)="f",T(G210)="f"),TRUE,(ISERROR(P210)))</f>
        <v>1</v>
      </c>
      <c r="V210" s="2"/>
      <c r="W210" s="2"/>
      <c r="X210" s="2"/>
      <c r="Y210" s="2"/>
      <c r="Z210" s="2"/>
    </row>
    <row r="211" spans="1:26" ht="12" customHeight="1">
      <c r="A211" s="62"/>
      <c r="B211" s="22">
        <f>I153</f>
      </c>
      <c r="C211" s="21" t="s">
        <v>111</v>
      </c>
      <c r="D211" s="22">
        <f>I152</f>
      </c>
      <c r="E211" s="4"/>
      <c r="F211" s="8" t="s">
        <v>111</v>
      </c>
      <c r="G211" s="4"/>
      <c r="H211" s="50" t="s">
        <v>96</v>
      </c>
      <c r="I211" s="22">
        <f>IF(TRIM(D211)="",B211,IF(TRIM(B211)="",D211,IF(AND(E211=0,G211=0),REPT("_",15),IF(E211=G211,REPT("? ",5),IF(N(E211)&gt;N(G211),B211,D211)))))</f>
      </c>
      <c r="J211" s="39" t="str">
        <f>IF(AND(E211=0,G211=0),REPT("X",2),IF(E211=G211,REPT("X",2),IF(E211&gt;G211,"","")))</f>
        <v>XX</v>
      </c>
      <c r="K211" s="32">
        <f>IF(TRIM(D211)="","",IF(TRIM(B211)="","",IF(AND(E211=0,G211=0),REPT("_",15),IF(E211=G211,REPT("? ",5),IF(N(E211)&gt;N(G211),D211,B211)))))</f>
      </c>
      <c r="L211" s="24"/>
      <c r="M211" s="18" t="e">
        <f>VLOOKUP(I211,[0]!cla,2,TRUE)</f>
        <v>#VALUE!</v>
      </c>
      <c r="N211" s="18" t="e">
        <f>VLOOKUP(I211,[0]!cla,3,TRUE)</f>
        <v>#VALUE!</v>
      </c>
      <c r="O211" s="18" t="e">
        <f>VLOOKUP(K211,[0]!cla,2,TRUE)</f>
        <v>#VALUE!</v>
      </c>
      <c r="P211" s="18" t="e">
        <f>VLOOKUP(K211,[0]!cla,3,TRUE)</f>
        <v>#VALUE!</v>
      </c>
      <c r="Q211" s="18" t="b">
        <f>IF(OR(T(E211)="f",T(G211)="f"),TRUE,(ISERROR(P211)))</f>
        <v>1</v>
      </c>
      <c r="V211" s="2"/>
      <c r="W211" s="2"/>
      <c r="X211" s="2"/>
      <c r="Y211" s="2"/>
      <c r="Z211" s="2"/>
    </row>
    <row r="212" spans="1:26" ht="12" customHeight="1">
      <c r="A212" s="62"/>
      <c r="B212" s="22"/>
      <c r="C212" s="22"/>
      <c r="D212" s="22"/>
      <c r="E212" s="4"/>
      <c r="F212" s="6"/>
      <c r="G212" s="4"/>
      <c r="H212" s="50" t="s">
        <v>96</v>
      </c>
      <c r="I212" s="22"/>
      <c r="J212" s="39"/>
      <c r="K212" s="32"/>
      <c r="L212" s="24"/>
      <c r="V212" s="2"/>
      <c r="W212" s="2"/>
      <c r="X212" s="2"/>
      <c r="Y212" s="2"/>
      <c r="Z212" s="2"/>
    </row>
    <row r="213" spans="1:26" ht="12" customHeight="1">
      <c r="A213" s="62"/>
      <c r="B213" s="61" t="s">
        <v>139</v>
      </c>
      <c r="C213" s="22"/>
      <c r="D213" s="22"/>
      <c r="E213" s="4"/>
      <c r="F213" s="6"/>
      <c r="G213" s="4"/>
      <c r="H213" s="50" t="s">
        <v>96</v>
      </c>
      <c r="I213" s="22"/>
      <c r="J213" s="39"/>
      <c r="K213" s="32"/>
      <c r="L213" s="24"/>
      <c r="V213" s="2"/>
      <c r="W213" s="2"/>
      <c r="X213" s="2"/>
      <c r="Y213" s="2"/>
      <c r="Z213" s="2"/>
    </row>
    <row r="214" spans="1:26" ht="12" customHeight="1">
      <c r="A214" s="62"/>
      <c r="B214" s="22">
        <f>K151</f>
      </c>
      <c r="C214" s="21" t="s">
        <v>111</v>
      </c>
      <c r="D214" s="22">
        <f>K150</f>
      </c>
      <c r="E214" s="4"/>
      <c r="F214" s="8" t="s">
        <v>111</v>
      </c>
      <c r="G214" s="4"/>
      <c r="H214" s="50" t="s">
        <v>96</v>
      </c>
      <c r="I214" s="22">
        <f>IF(TRIM(D214)="",B214,IF(TRIM(B214)="",D214,IF(AND(E214=0,G214=0),REPT("_",15),IF(E214=G214,REPT("? ",5),IF(N(E214)&gt;N(G214),B214,D214)))))</f>
      </c>
      <c r="J214" s="39" t="str">
        <f>IF(AND(E214=0,G214=0),REPT("X",2),IF(E214=G214,REPT("X",2),IF(E214&gt;G214,"","")))</f>
        <v>XX</v>
      </c>
      <c r="K214" s="32">
        <f>IF(TRIM(D214)="","",IF(TRIM(B214)="","",IF(AND(E214=0,G214=0),REPT("_",15),IF(E214=G214,REPT("? ",5),IF(N(E214)&gt;N(G214),D214,B214)))))</f>
      </c>
      <c r="L214" s="24"/>
      <c r="M214" s="18" t="e">
        <f>VLOOKUP(I214,[0]!cla,2,TRUE)</f>
        <v>#VALUE!</v>
      </c>
      <c r="N214" s="18" t="e">
        <f>VLOOKUP(I214,[0]!cla,3,TRUE)</f>
        <v>#VALUE!</v>
      </c>
      <c r="O214" s="18" t="e">
        <f>VLOOKUP(K214,[0]!cla,2,TRUE)</f>
        <v>#VALUE!</v>
      </c>
      <c r="P214" s="18" t="e">
        <f>VLOOKUP(K214,[0]!cla,3,TRUE)</f>
        <v>#VALUE!</v>
      </c>
      <c r="Q214" s="18" t="b">
        <f>IF(OR(T(E214)="f",T(G214)="f"),TRUE,(ISERROR(P214)))</f>
        <v>1</v>
      </c>
      <c r="V214" s="2"/>
      <c r="W214" s="2"/>
      <c r="X214" s="2"/>
      <c r="Y214" s="2"/>
      <c r="Z214" s="2"/>
    </row>
    <row r="215" spans="1:26" ht="12" customHeight="1">
      <c r="A215" s="62"/>
      <c r="B215" s="22">
        <f>K152</f>
      </c>
      <c r="C215" s="21" t="s">
        <v>111</v>
      </c>
      <c r="D215" s="22">
        <f>K153</f>
      </c>
      <c r="E215" s="4"/>
      <c r="F215" s="8" t="s">
        <v>111</v>
      </c>
      <c r="G215" s="4"/>
      <c r="H215" s="50" t="s">
        <v>96</v>
      </c>
      <c r="I215" s="22">
        <f>IF(TRIM(D215)="",B215,IF(TRIM(B215)="",D215,IF(AND(E215=0,G215=0),REPT("_",15),IF(E215=G215,REPT("? ",5),IF(N(E215)&gt;N(G215),B215,D215)))))</f>
      </c>
      <c r="J215" s="39" t="str">
        <f>IF(AND(E215=0,G215=0),REPT("X",2),IF(E215=G215,REPT("X",2),IF(E215&gt;G215,"","")))</f>
        <v>XX</v>
      </c>
      <c r="K215" s="32">
        <f>IF(TRIM(D215)="","",IF(TRIM(B215)="","",IF(AND(E215=0,G215=0),REPT("_",15),IF(E215=G215,REPT("? ",5),IF(N(E215)&gt;N(G215),D215,B215)))))</f>
      </c>
      <c r="L215" s="24"/>
      <c r="M215" s="18" t="e">
        <f>VLOOKUP(I215,[0]!cla,2,TRUE)</f>
        <v>#VALUE!</v>
      </c>
      <c r="N215" s="18" t="e">
        <f>VLOOKUP(I215,[0]!cla,3,TRUE)</f>
        <v>#VALUE!</v>
      </c>
      <c r="O215" s="18" t="e">
        <f>VLOOKUP(K215,[0]!cla,2,TRUE)</f>
        <v>#VALUE!</v>
      </c>
      <c r="P215" s="18" t="e">
        <f>VLOOKUP(K215,[0]!cla,3,TRUE)</f>
        <v>#VALUE!</v>
      </c>
      <c r="Q215" s="18" t="b">
        <f>IF(OR(T(E215)="f",T(G215)="f"),TRUE,(ISERROR(P215)))</f>
        <v>1</v>
      </c>
      <c r="V215" s="2"/>
      <c r="W215" s="2"/>
      <c r="X215" s="2"/>
      <c r="Y215" s="2"/>
      <c r="Z215" s="2"/>
    </row>
    <row r="216" spans="1:26" ht="12" customHeight="1">
      <c r="A216" s="62"/>
      <c r="B216" s="22"/>
      <c r="C216" s="22"/>
      <c r="D216" s="22"/>
      <c r="E216" s="4"/>
      <c r="F216" s="6"/>
      <c r="G216" s="4"/>
      <c r="H216" s="50" t="s">
        <v>96</v>
      </c>
      <c r="I216" s="22"/>
      <c r="J216" s="39"/>
      <c r="K216" s="32"/>
      <c r="L216" s="24"/>
      <c r="V216" s="2"/>
      <c r="W216" s="2"/>
      <c r="X216" s="2"/>
      <c r="Y216" s="2"/>
      <c r="Z216" s="2"/>
    </row>
    <row r="217" spans="1:26" ht="12" customHeight="1">
      <c r="A217" s="62"/>
      <c r="B217" s="61" t="s">
        <v>140</v>
      </c>
      <c r="C217" s="22"/>
      <c r="D217" s="22"/>
      <c r="E217" s="4"/>
      <c r="F217" s="6"/>
      <c r="G217" s="4"/>
      <c r="H217" s="50" t="s">
        <v>96</v>
      </c>
      <c r="I217" s="22"/>
      <c r="J217" s="39"/>
      <c r="K217" s="32"/>
      <c r="L217" s="24"/>
      <c r="V217" s="2"/>
      <c r="W217" s="2"/>
      <c r="X217" s="2"/>
      <c r="Y217" s="2"/>
      <c r="Z217" s="2"/>
    </row>
    <row r="218" spans="1:26" ht="12" customHeight="1">
      <c r="A218" s="62"/>
      <c r="B218" s="22">
        <f>I156</f>
      </c>
      <c r="C218" s="21" t="s">
        <v>111</v>
      </c>
      <c r="D218" s="22">
        <f>I157</f>
      </c>
      <c r="E218" s="4"/>
      <c r="F218" s="8" t="s">
        <v>111</v>
      </c>
      <c r="G218" s="4"/>
      <c r="H218" s="50" t="s">
        <v>96</v>
      </c>
      <c r="I218" s="22">
        <f>IF(TRIM(D218)="",B218,IF(TRIM(B218)="",D218,IF(AND(E218=0,G218=0),REPT("_",15),IF(E218=G218,REPT("? ",5),IF(N(E218)&gt;N(G218),B218,D218)))))</f>
      </c>
      <c r="J218" s="39" t="str">
        <f>IF(AND(E218=0,G218=0),REPT("X",2),IF(E218=G218,REPT("X",2),IF(E218&gt;G218,"","")))</f>
        <v>XX</v>
      </c>
      <c r="K218" s="32">
        <f>IF(TRIM(D218)="","",IF(TRIM(B218)="","",IF(AND(E218=0,G218=0),REPT("_",15),IF(E218=G218,REPT("? ",5),IF(N(E218)&gt;N(G218),D218,B218)))))</f>
      </c>
      <c r="L218" s="24"/>
      <c r="M218" s="18" t="e">
        <f>VLOOKUP(I218,[0]!cla,2,TRUE)</f>
        <v>#VALUE!</v>
      </c>
      <c r="N218" s="18" t="e">
        <f>VLOOKUP(I218,[0]!cla,3,TRUE)</f>
        <v>#VALUE!</v>
      </c>
      <c r="O218" s="18" t="e">
        <f>VLOOKUP(K218,[0]!cla,2,TRUE)</f>
        <v>#VALUE!</v>
      </c>
      <c r="P218" s="18" t="e">
        <f>VLOOKUP(K218,[0]!cla,3,TRUE)</f>
        <v>#VALUE!</v>
      </c>
      <c r="Q218" s="18" t="b">
        <f>IF(OR(T(E218)="f",T(G218)="f"),TRUE,(ISERROR(P218)))</f>
        <v>1</v>
      </c>
      <c r="V218" s="2"/>
      <c r="W218" s="2"/>
      <c r="X218" s="2"/>
      <c r="Y218" s="2"/>
      <c r="Z218" s="2"/>
    </row>
    <row r="219" spans="1:26" ht="12" customHeight="1">
      <c r="A219" s="62"/>
      <c r="B219" s="22">
        <f>I159</f>
      </c>
      <c r="C219" s="21" t="s">
        <v>111</v>
      </c>
      <c r="D219" s="22">
        <f>I158</f>
      </c>
      <c r="E219" s="4"/>
      <c r="F219" s="8" t="s">
        <v>111</v>
      </c>
      <c r="G219" s="4"/>
      <c r="H219" s="50" t="s">
        <v>96</v>
      </c>
      <c r="I219" s="22">
        <f>IF(TRIM(D219)="",B219,IF(TRIM(B219)="",D219,IF(AND(E219=0,G219=0),REPT("_",15),IF(E219=G219,REPT("? ",5),IF(N(E219)&gt;N(G219),B219,D219)))))</f>
      </c>
      <c r="J219" s="39" t="str">
        <f>IF(AND(E219=0,G219=0),REPT("X",2),IF(E219=G219,REPT("X",2),IF(E219&gt;G219,"","")))</f>
        <v>XX</v>
      </c>
      <c r="K219" s="32">
        <f>IF(TRIM(D219)="","",IF(TRIM(B219)="","",IF(AND(E219=0,G219=0),REPT("_",15),IF(E219=G219,REPT("? ",5),IF(N(E219)&gt;N(G219),D219,B219)))))</f>
      </c>
      <c r="L219" s="24"/>
      <c r="M219" s="18" t="e">
        <f>VLOOKUP(I219,[0]!cla,2,TRUE)</f>
        <v>#VALUE!</v>
      </c>
      <c r="N219" s="18" t="e">
        <f>VLOOKUP(I219,[0]!cla,3,TRUE)</f>
        <v>#VALUE!</v>
      </c>
      <c r="O219" s="18" t="e">
        <f>VLOOKUP(K219,[0]!cla,2,TRUE)</f>
        <v>#VALUE!</v>
      </c>
      <c r="P219" s="18" t="e">
        <f>VLOOKUP(K219,[0]!cla,3,TRUE)</f>
        <v>#VALUE!</v>
      </c>
      <c r="Q219" s="18" t="b">
        <f>IF(OR(T(E219)="f",T(G219)="f"),TRUE,(ISERROR(P219)))</f>
        <v>1</v>
      </c>
      <c r="V219" s="2"/>
      <c r="W219" s="2"/>
      <c r="X219" s="2"/>
      <c r="Y219" s="2"/>
      <c r="Z219" s="2"/>
    </row>
    <row r="220" spans="1:26" ht="12" customHeight="1">
      <c r="A220" s="62"/>
      <c r="B220" s="22"/>
      <c r="C220" s="22"/>
      <c r="D220" s="22"/>
      <c r="E220" s="4"/>
      <c r="F220" s="6"/>
      <c r="G220" s="4"/>
      <c r="H220" s="50" t="s">
        <v>96</v>
      </c>
      <c r="I220" s="22"/>
      <c r="J220" s="39"/>
      <c r="K220" s="32"/>
      <c r="L220" s="24"/>
      <c r="V220" s="2"/>
      <c r="W220" s="2"/>
      <c r="X220" s="2"/>
      <c r="Y220" s="2"/>
      <c r="Z220" s="2"/>
    </row>
    <row r="221" spans="1:26" ht="12" customHeight="1">
      <c r="A221" s="62"/>
      <c r="B221" s="61" t="s">
        <v>141</v>
      </c>
      <c r="C221" s="22"/>
      <c r="D221" s="22"/>
      <c r="E221" s="4"/>
      <c r="F221" s="6"/>
      <c r="G221" s="4"/>
      <c r="H221" s="50" t="s">
        <v>96</v>
      </c>
      <c r="I221" s="22"/>
      <c r="J221" s="39"/>
      <c r="K221" s="32"/>
      <c r="L221" s="24"/>
      <c r="V221" s="2"/>
      <c r="W221" s="2"/>
      <c r="X221" s="2"/>
      <c r="Y221" s="2"/>
      <c r="Z221" s="2"/>
    </row>
    <row r="222" spans="1:26" ht="12" customHeight="1">
      <c r="A222" s="62"/>
      <c r="B222" s="22">
        <f>K157</f>
      </c>
      <c r="C222" s="21" t="s">
        <v>111</v>
      </c>
      <c r="D222" s="22">
        <f>K156</f>
      </c>
      <c r="E222" s="4"/>
      <c r="F222" s="8" t="s">
        <v>111</v>
      </c>
      <c r="G222" s="4"/>
      <c r="H222" s="50" t="s">
        <v>96</v>
      </c>
      <c r="I222" s="22">
        <f>IF(TRIM(D222)="",B222,IF(TRIM(B222)="",D222,IF(AND(E222=0,G222=0),REPT("_",15),IF(E222=G222,REPT("? ",5),IF(N(E222)&gt;N(G222),B222,D222)))))</f>
      </c>
      <c r="J222" s="39" t="str">
        <f>IF(AND(E222=0,G222=0),REPT("X",2),IF(E222=G222,REPT("X",2),IF(E222&gt;G222,"","")))</f>
        <v>XX</v>
      </c>
      <c r="K222" s="32">
        <f>IF(TRIM(D222)="","",IF(TRIM(B222)="","",IF(AND(E222=0,G222=0),REPT("_",15),IF(E222=G222,REPT("? ",5),IF(N(E222)&gt;N(G222),D222,B222)))))</f>
      </c>
      <c r="L222" s="24"/>
      <c r="M222" s="18" t="e">
        <f>VLOOKUP(I222,[0]!cla,2,TRUE)</f>
        <v>#VALUE!</v>
      </c>
      <c r="N222" s="18" t="e">
        <f>VLOOKUP(I222,[0]!cla,3,TRUE)</f>
        <v>#VALUE!</v>
      </c>
      <c r="O222" s="18" t="e">
        <f>VLOOKUP(K222,[0]!cla,2,TRUE)</f>
        <v>#VALUE!</v>
      </c>
      <c r="P222" s="18" t="e">
        <f>VLOOKUP(K222,[0]!cla,3,TRUE)</f>
        <v>#VALUE!</v>
      </c>
      <c r="Q222" s="18" t="b">
        <f>IF(OR(T(E222)="f",T(G222)="f"),TRUE,(ISERROR(P222)))</f>
        <v>1</v>
      </c>
      <c r="V222" s="2"/>
      <c r="W222" s="2"/>
      <c r="X222" s="2"/>
      <c r="Y222" s="2"/>
      <c r="Z222" s="2"/>
    </row>
    <row r="223" spans="1:26" ht="12" customHeight="1">
      <c r="A223" s="62"/>
      <c r="B223" s="22">
        <f>K158</f>
      </c>
      <c r="C223" s="21" t="s">
        <v>111</v>
      </c>
      <c r="D223" s="22">
        <f>K159</f>
      </c>
      <c r="E223" s="4"/>
      <c r="F223" s="8" t="s">
        <v>111</v>
      </c>
      <c r="G223" s="4"/>
      <c r="H223" s="50" t="s">
        <v>96</v>
      </c>
      <c r="I223" s="22">
        <f>IF(TRIM(D223)="",B223,IF(TRIM(B223)="",D223,IF(AND(E223=0,G223=0),REPT("_",15),IF(E223=G223,REPT("? ",5),IF(N(E223)&gt;N(G223),B223,D223)))))</f>
      </c>
      <c r="J223" s="39" t="str">
        <f>IF(AND(E223=0,G223=0),REPT("X",2),IF(E223=G223,REPT("X",2),IF(E223&gt;G223,"","")))</f>
        <v>XX</v>
      </c>
      <c r="K223" s="32">
        <f>IF(TRIM(D223)="","",IF(TRIM(B223)="","",IF(AND(E223=0,G223=0),REPT("_",15),IF(E223=G223,REPT("? ",5),IF(N(E223)&gt;N(G223),D223,B223)))))</f>
      </c>
      <c r="L223" s="24"/>
      <c r="M223" s="18" t="e">
        <f>VLOOKUP(I223,[0]!cla,2,TRUE)</f>
        <v>#VALUE!</v>
      </c>
      <c r="N223" s="18" t="e">
        <f>VLOOKUP(I223,[0]!cla,3,TRUE)</f>
        <v>#VALUE!</v>
      </c>
      <c r="O223" s="18" t="e">
        <f>VLOOKUP(K223,[0]!cla,2,TRUE)</f>
        <v>#VALUE!</v>
      </c>
      <c r="P223" s="18" t="e">
        <f>VLOOKUP(K223,[0]!cla,3,TRUE)</f>
        <v>#VALUE!</v>
      </c>
      <c r="Q223" s="18" t="b">
        <f>IF(OR(T(E223)="f",T(G223)="f"),TRUE,(ISERROR(P223)))</f>
        <v>1</v>
      </c>
      <c r="V223" s="2"/>
      <c r="W223" s="2"/>
      <c r="X223" s="2"/>
      <c r="Y223" s="2"/>
      <c r="Z223" s="2"/>
    </row>
    <row r="224" spans="1:26" ht="12" customHeight="1" thickBot="1">
      <c r="A224" s="62"/>
      <c r="B224" s="22"/>
      <c r="C224" s="22"/>
      <c r="D224" s="22"/>
      <c r="E224" s="4"/>
      <c r="F224" s="6"/>
      <c r="G224" s="4"/>
      <c r="H224" s="50"/>
      <c r="I224" s="22"/>
      <c r="J224" s="39"/>
      <c r="K224" s="32"/>
      <c r="L224" s="24"/>
      <c r="V224" s="2"/>
      <c r="W224" s="2"/>
      <c r="X224" s="2"/>
      <c r="Y224" s="2"/>
      <c r="Z224" s="2"/>
    </row>
    <row r="225" spans="1:26" ht="12" customHeight="1">
      <c r="A225" s="71"/>
      <c r="B225" s="64" t="s">
        <v>142</v>
      </c>
      <c r="C225" s="20"/>
      <c r="D225" s="20"/>
      <c r="E225" s="4"/>
      <c r="F225" s="7"/>
      <c r="G225" s="4"/>
      <c r="H225" s="52"/>
      <c r="I225" s="20"/>
      <c r="J225" s="38"/>
      <c r="K225" s="31"/>
      <c r="L225" s="24"/>
      <c r="V225" s="2"/>
      <c r="W225" s="2"/>
      <c r="X225" s="2"/>
      <c r="Y225" s="2"/>
      <c r="Z225" s="2"/>
    </row>
    <row r="226" spans="1:26" ht="12" customHeight="1">
      <c r="A226" s="62"/>
      <c r="B226" s="22" t="str">
        <f>I162</f>
        <v>GALLENNE Stéphane 2A37</v>
      </c>
      <c r="C226" s="21" t="s">
        <v>111</v>
      </c>
      <c r="D226" s="22" t="str">
        <f>I163</f>
        <v>GRIGNET Fabien 2B77</v>
      </c>
      <c r="E226" s="4">
        <v>3</v>
      </c>
      <c r="F226" s="8" t="s">
        <v>111</v>
      </c>
      <c r="G226" s="4">
        <v>0</v>
      </c>
      <c r="H226" s="50" t="s">
        <v>96</v>
      </c>
      <c r="I226" s="22" t="str">
        <f>IF(TRIM(D226)="",B226,IF(TRIM(B226)="",D226,IF(AND(E226=0,G226=0),REPT("_",15),IF(E226=G226,REPT("? ",5),IF(N(E226)&gt;N(G226),B226,D226)))))</f>
        <v>GALLENNE Stéphane 2A37</v>
      </c>
      <c r="J226" s="39">
        <f>IF(AND(E226=0,G226=0),REPT("X",2),IF(E226=G226,REPT("X",2),IF(E226&gt;G226,"","")))</f>
      </c>
      <c r="K226" s="32" t="str">
        <f>IF(TRIM(D226)="","",IF(TRIM(B226)="","",IF(AND(E226=0,G226=0),REPT("_",15),IF(E226=G226,REPT("? ",5),IF(N(E226)&gt;N(G226),D226,B226)))))</f>
        <v>GRIGNET Fabien 2B77</v>
      </c>
      <c r="L226" s="24"/>
      <c r="M226" s="18">
        <f>VLOOKUP(I226,[0]!cla,2,TRUE)</f>
        <v>37</v>
      </c>
      <c r="N226" s="18">
        <f>VLOOKUP(I226,[0]!cla,3,TRUE)</f>
        <v>3</v>
      </c>
      <c r="O226" s="18">
        <f>VLOOKUP(K226,[0]!cla,2,TRUE)</f>
        <v>77</v>
      </c>
      <c r="P226" s="18">
        <f>VLOOKUP(K226,[0]!cla,3,TRUE)</f>
        <v>4</v>
      </c>
      <c r="Q226" s="18" t="b">
        <f>IF(OR(T(E226)="f",T(G226)="f"),TRUE,(ISERROR(P226)))</f>
        <v>0</v>
      </c>
      <c r="V226" s="2"/>
      <c r="W226" s="2"/>
      <c r="X226" s="2"/>
      <c r="Y226" s="2"/>
      <c r="Z226" s="2"/>
    </row>
    <row r="227" spans="1:26" ht="12" customHeight="1">
      <c r="A227" s="62"/>
      <c r="B227" s="22"/>
      <c r="C227" s="22"/>
      <c r="D227" s="22"/>
      <c r="E227" s="4"/>
      <c r="F227" s="6"/>
      <c r="G227" s="4"/>
      <c r="H227" s="50" t="s">
        <v>96</v>
      </c>
      <c r="I227" s="22"/>
      <c r="J227" s="39"/>
      <c r="K227" s="32"/>
      <c r="L227" s="24"/>
      <c r="V227" s="2"/>
      <c r="W227" s="2"/>
      <c r="X227" s="2"/>
      <c r="Y227" s="2"/>
      <c r="Z227" s="2"/>
    </row>
    <row r="228" spans="1:26" ht="12" customHeight="1">
      <c r="A228" s="62"/>
      <c r="B228" s="61" t="s">
        <v>143</v>
      </c>
      <c r="C228" s="22"/>
      <c r="D228" s="22"/>
      <c r="E228" s="4"/>
      <c r="F228" s="6"/>
      <c r="G228" s="4"/>
      <c r="H228" s="50" t="s">
        <v>96</v>
      </c>
      <c r="I228" s="22"/>
      <c r="J228" s="39"/>
      <c r="K228" s="32"/>
      <c r="L228" s="24"/>
      <c r="V228" s="2"/>
      <c r="W228" s="2"/>
      <c r="X228" s="2"/>
      <c r="Y228" s="2"/>
      <c r="Z228" s="2"/>
    </row>
    <row r="229" spans="1:26" ht="12" customHeight="1">
      <c r="A229" s="62"/>
      <c r="B229" s="22" t="str">
        <f>K163</f>
        <v>HABOUZIT Damien 2A46</v>
      </c>
      <c r="C229" s="21" t="s">
        <v>111</v>
      </c>
      <c r="D229" s="22" t="str">
        <f>K162</f>
        <v>COTELO Aurélien 2D190</v>
      </c>
      <c r="E229" s="4">
        <v>3</v>
      </c>
      <c r="F229" s="8" t="s">
        <v>111</v>
      </c>
      <c r="G229" s="4">
        <v>0</v>
      </c>
      <c r="H229" s="50" t="s">
        <v>96</v>
      </c>
      <c r="I229" s="22" t="str">
        <f>IF(TRIM(D229)="",B229,IF(TRIM(B229)="",D229,IF(AND(E229=0,G229=0),REPT("_",15),IF(E229=G229,REPT("? ",5),IF(N(E229)&gt;N(G229),B229,D229)))))</f>
        <v>HABOUZIT Damien 2A46</v>
      </c>
      <c r="J229" s="39">
        <f>IF(AND(E229=0,G229=0),REPT("X",2),IF(E229=G229,REPT("X",2),IF(E229&gt;G229,"","")))</f>
      </c>
      <c r="K229" s="32" t="str">
        <f>IF(TRIM(D229)="","",IF(TRIM(B229)="","",IF(AND(E229=0,G229=0),REPT("_",15),IF(E229=G229,REPT("? ",5),IF(N(E229)&gt;N(G229),D229,B229)))))</f>
        <v>COTELO Aurélien 2D190</v>
      </c>
      <c r="L229" s="24"/>
      <c r="M229" s="18">
        <f>VLOOKUP(I229,[0]!cla,2,TRUE)</f>
        <v>46</v>
      </c>
      <c r="N229" s="18">
        <f>VLOOKUP(I229,[0]!cla,3,TRUE)</f>
        <v>3</v>
      </c>
      <c r="O229" s="18">
        <f>VLOOKUP(K229,[0]!cla,2,TRUE)</f>
        <v>190</v>
      </c>
      <c r="P229" s="18">
        <f>VLOOKUP(K229,[0]!cla,3,TRUE)</f>
        <v>6</v>
      </c>
      <c r="Q229" s="18" t="b">
        <f>IF(OR(T(E229)="f",T(G229)="f"),TRUE,(ISERROR(P229)))</f>
        <v>0</v>
      </c>
      <c r="V229" s="2"/>
      <c r="W229" s="2"/>
      <c r="X229" s="2"/>
      <c r="Y229" s="2"/>
      <c r="Z229" s="2"/>
    </row>
    <row r="230" spans="1:26" ht="12" customHeight="1">
      <c r="A230" s="62"/>
      <c r="B230" s="22"/>
      <c r="C230" s="22"/>
      <c r="D230" s="22"/>
      <c r="E230" s="4"/>
      <c r="F230" s="6"/>
      <c r="G230" s="4"/>
      <c r="H230" s="50" t="s">
        <v>96</v>
      </c>
      <c r="I230" s="22"/>
      <c r="J230" s="39"/>
      <c r="K230" s="32"/>
      <c r="L230" s="24"/>
      <c r="V230" s="2"/>
      <c r="W230" s="2"/>
      <c r="X230" s="2"/>
      <c r="Y230" s="2"/>
      <c r="Z230" s="2"/>
    </row>
    <row r="231" spans="1:26" ht="12" customHeight="1">
      <c r="A231" s="62"/>
      <c r="B231" s="61" t="s">
        <v>144</v>
      </c>
      <c r="C231" s="22"/>
      <c r="D231" s="22"/>
      <c r="E231" s="4"/>
      <c r="F231" s="6"/>
      <c r="G231" s="4"/>
      <c r="H231" s="50" t="s">
        <v>96</v>
      </c>
      <c r="I231" s="22"/>
      <c r="J231" s="39"/>
      <c r="K231" s="32"/>
      <c r="L231" s="24"/>
      <c r="V231" s="2"/>
      <c r="W231" s="2"/>
      <c r="X231" s="2"/>
      <c r="Y231" s="2"/>
      <c r="Z231" s="2"/>
    </row>
    <row r="232" spans="1:26" ht="12" customHeight="1">
      <c r="A232" s="62"/>
      <c r="B232" s="22" t="str">
        <f>I166</f>
        <v>BARANDIARAN Hervé 3A367</v>
      </c>
      <c r="C232" s="21" t="s">
        <v>111</v>
      </c>
      <c r="D232" s="22" t="str">
        <f>I167</f>
        <v>MARIEU Vincent 3A283</v>
      </c>
      <c r="E232" s="4">
        <v>3</v>
      </c>
      <c r="F232" s="8" t="s">
        <v>111</v>
      </c>
      <c r="G232" s="4">
        <v>0</v>
      </c>
      <c r="H232" s="50" t="s">
        <v>96</v>
      </c>
      <c r="I232" s="22" t="str">
        <f>IF(TRIM(D232)="",B232,IF(TRIM(B232)="",D232,IF(AND(E232=0,G232=0),REPT("_",15),IF(E232=G232,REPT("? ",5),IF(N(E232)&gt;N(G232),B232,D232)))))</f>
        <v>BARANDIARAN Hervé 3A367</v>
      </c>
      <c r="J232" s="39">
        <f>IF(AND(E232=0,G232=0),REPT("X",2),IF(E232=G232,REPT("X",2),IF(E232&gt;G232,"","")))</f>
      </c>
      <c r="K232" s="32" t="str">
        <f>IF(TRIM(D232)="","",IF(TRIM(B232)="","",IF(AND(E232=0,G232=0),REPT("_",15),IF(E232=G232,REPT("? ",5),IF(N(E232)&gt;N(G232),D232,B232)))))</f>
        <v>MARIEU Vincent 3A283</v>
      </c>
      <c r="L232" s="24"/>
      <c r="M232" s="18">
        <f>VLOOKUP(I232,[0]!cla,2,TRUE)</f>
        <v>367</v>
      </c>
      <c r="N232" s="18">
        <f>VLOOKUP(I232,[0]!cla,3,TRUE)</f>
        <v>7</v>
      </c>
      <c r="O232" s="18">
        <f>VLOOKUP(K232,[0]!cla,2,TRUE)</f>
        <v>283</v>
      </c>
      <c r="P232" s="18">
        <f>VLOOKUP(K232,[0]!cla,3,TRUE)</f>
        <v>7</v>
      </c>
      <c r="Q232" s="18" t="b">
        <f>IF(OR(T(E232)="f",T(G232)="f"),TRUE,(ISERROR(P232)))</f>
        <v>0</v>
      </c>
      <c r="V232" s="2"/>
      <c r="W232" s="2"/>
      <c r="X232" s="2"/>
      <c r="Y232" s="2"/>
      <c r="Z232" s="2"/>
    </row>
    <row r="233" spans="1:26" ht="12" customHeight="1">
      <c r="A233" s="62"/>
      <c r="B233" s="22"/>
      <c r="C233" s="22"/>
      <c r="D233" s="22"/>
      <c r="E233" s="4"/>
      <c r="F233" s="6"/>
      <c r="G233" s="4"/>
      <c r="H233" s="50" t="s">
        <v>96</v>
      </c>
      <c r="I233" s="22"/>
      <c r="J233" s="39"/>
      <c r="K233" s="32"/>
      <c r="L233" s="24"/>
      <c r="V233" s="2"/>
      <c r="W233" s="2"/>
      <c r="X233" s="2"/>
      <c r="Y233" s="2"/>
      <c r="Z233" s="2"/>
    </row>
    <row r="234" spans="1:26" ht="12" customHeight="1">
      <c r="A234" s="62"/>
      <c r="B234" s="61" t="s">
        <v>145</v>
      </c>
      <c r="C234" s="22"/>
      <c r="D234" s="22"/>
      <c r="E234" s="4"/>
      <c r="F234" s="6"/>
      <c r="G234" s="4"/>
      <c r="H234" s="50" t="s">
        <v>96</v>
      </c>
      <c r="I234" s="22"/>
      <c r="J234" s="39"/>
      <c r="K234" s="32"/>
      <c r="L234" s="24"/>
      <c r="V234" s="2"/>
      <c r="W234" s="2"/>
      <c r="X234" s="2"/>
      <c r="Y234" s="2"/>
      <c r="Z234" s="2"/>
    </row>
    <row r="235" spans="1:26" ht="12" customHeight="1">
      <c r="A235" s="62"/>
      <c r="B235" s="22" t="str">
        <f>K167</f>
        <v>GARCIA Richard 2D254</v>
      </c>
      <c r="C235" s="21" t="s">
        <v>111</v>
      </c>
      <c r="D235" s="22" t="str">
        <f>K166</f>
        <v>ARDOUIN Philippe 4A928</v>
      </c>
      <c r="E235" s="4">
        <v>0</v>
      </c>
      <c r="F235" s="8" t="s">
        <v>111</v>
      </c>
      <c r="G235" s="4">
        <v>3</v>
      </c>
      <c r="H235" s="50" t="s">
        <v>96</v>
      </c>
      <c r="I235" s="22" t="str">
        <f>IF(TRIM(D235)="",B235,IF(TRIM(B235)="",D235,IF(AND(E235=0,G235=0),REPT("_",15),IF(E235=G235,REPT("? ",5),IF(N(E235)&gt;N(G235),B235,D235)))))</f>
        <v>ARDOUIN Philippe 4A928</v>
      </c>
      <c r="J235" s="39">
        <f>IF(AND(E235=0,G235=0),REPT("X",2),IF(E235=G235,REPT("X",2),IF(E235&gt;G235,"","")))</f>
      </c>
      <c r="K235" s="32" t="str">
        <f>IF(TRIM(D235)="","",IF(TRIM(B235)="","",IF(AND(E235=0,G235=0),REPT("_",15),IF(E235=G235,REPT("? ",5),IF(N(E235)&gt;N(G235),D235,B235)))))</f>
        <v>GARCIA Richard 2D254</v>
      </c>
      <c r="L235" s="24"/>
      <c r="M235" s="18">
        <f>VLOOKUP(I235,[0]!cla,2,TRUE)</f>
        <v>928</v>
      </c>
      <c r="N235" s="18">
        <f>VLOOKUP(I235,[0]!cla,3,TRUE)</f>
        <v>11</v>
      </c>
      <c r="O235" s="18">
        <f>VLOOKUP(K235,[0]!cla,2,TRUE)</f>
        <v>254</v>
      </c>
      <c r="P235" s="18">
        <f>VLOOKUP(K235,[0]!cla,3,TRUE)</f>
        <v>6</v>
      </c>
      <c r="Q235" s="18" t="b">
        <f>IF(OR(T(E235)="f",T(G235)="f"),TRUE,(ISERROR(P235)))</f>
        <v>0</v>
      </c>
      <c r="V235" s="2"/>
      <c r="W235" s="2"/>
      <c r="X235" s="2"/>
      <c r="Y235" s="2"/>
      <c r="Z235" s="2"/>
    </row>
    <row r="236" spans="1:26" ht="12" customHeight="1">
      <c r="A236" s="62"/>
      <c r="B236" s="22"/>
      <c r="C236" s="22"/>
      <c r="D236" s="22"/>
      <c r="E236" s="4"/>
      <c r="F236" s="6"/>
      <c r="G236" s="4"/>
      <c r="H236" s="50" t="s">
        <v>96</v>
      </c>
      <c r="I236" s="22"/>
      <c r="J236" s="39"/>
      <c r="K236" s="32"/>
      <c r="L236" s="24"/>
      <c r="V236" s="2"/>
      <c r="W236" s="2"/>
      <c r="X236" s="2"/>
      <c r="Y236" s="2"/>
      <c r="Z236" s="2"/>
    </row>
    <row r="237" spans="1:26" ht="12" customHeight="1">
      <c r="A237" s="62"/>
      <c r="B237" s="61" t="s">
        <v>146</v>
      </c>
      <c r="C237" s="22"/>
      <c r="D237" s="22"/>
      <c r="E237" s="4"/>
      <c r="F237" s="6"/>
      <c r="G237" s="4"/>
      <c r="H237" s="50" t="s">
        <v>96</v>
      </c>
      <c r="I237" s="22"/>
      <c r="J237" s="39"/>
      <c r="K237" s="32"/>
      <c r="L237" s="24"/>
      <c r="V237" s="2"/>
      <c r="W237" s="2"/>
      <c r="X237" s="2"/>
      <c r="Y237" s="2"/>
      <c r="Z237" s="2"/>
    </row>
    <row r="238" spans="1:26" ht="12" customHeight="1">
      <c r="A238" s="62"/>
      <c r="B238" s="22" t="str">
        <f>I170</f>
        <v>OUTTERS Stanislas 3C612</v>
      </c>
      <c r="C238" s="21" t="s">
        <v>111</v>
      </c>
      <c r="D238" s="22" t="str">
        <f>I171</f>
        <v>LACOME Jean 3B427</v>
      </c>
      <c r="E238" s="4">
        <v>0</v>
      </c>
      <c r="F238" s="8" t="s">
        <v>111</v>
      </c>
      <c r="G238" s="4">
        <v>3</v>
      </c>
      <c r="H238" s="50" t="s">
        <v>96</v>
      </c>
      <c r="I238" s="22" t="str">
        <f>IF(TRIM(D238)="",B238,IF(TRIM(B238)="",D238,IF(AND(E238=0,G238=0),REPT("_",15),IF(E238=G238,REPT("? ",5),IF(N(E238)&gt;N(G238),B238,D238)))))</f>
        <v>LACOME Jean 3B427</v>
      </c>
      <c r="J238" s="39">
        <f>IF(AND(E238=0,G238=0),REPT("X",2),IF(E238=G238,REPT("X",2),IF(E238&gt;G238,"","")))</f>
      </c>
      <c r="K238" s="32" t="str">
        <f>IF(TRIM(D238)="","",IF(TRIM(B238)="","",IF(AND(E238=0,G238=0),REPT("_",15),IF(E238=G238,REPT("? ",5),IF(N(E238)&gt;N(G238),D238,B238)))))</f>
        <v>OUTTERS Stanislas 3C612</v>
      </c>
      <c r="L238" s="24"/>
      <c r="M238" s="18">
        <f>VLOOKUP(I238,[0]!cla,2,TRUE)</f>
        <v>427</v>
      </c>
      <c r="N238" s="18">
        <f>VLOOKUP(I238,[0]!cla,3,TRUE)</f>
        <v>8</v>
      </c>
      <c r="O238" s="18">
        <f>VLOOKUP(K238,[0]!cla,2,TRUE)</f>
        <v>612</v>
      </c>
      <c r="P238" s="18">
        <f>VLOOKUP(K238,[0]!cla,3,TRUE)</f>
        <v>9</v>
      </c>
      <c r="Q238" s="18" t="b">
        <f>IF(OR(T(E238)="f",T(G238)="f"),TRUE,(ISERROR(P238)))</f>
        <v>0</v>
      </c>
      <c r="V238" s="2"/>
      <c r="W238" s="2"/>
      <c r="X238" s="2"/>
      <c r="Y238" s="2"/>
      <c r="Z238" s="2"/>
    </row>
    <row r="239" spans="1:26" ht="12" customHeight="1">
      <c r="A239" s="62"/>
      <c r="B239" s="22"/>
      <c r="C239" s="22"/>
      <c r="D239" s="22"/>
      <c r="E239" s="4"/>
      <c r="F239" s="6"/>
      <c r="G239" s="4"/>
      <c r="H239" s="50" t="s">
        <v>96</v>
      </c>
      <c r="I239" s="22"/>
      <c r="J239" s="39"/>
      <c r="K239" s="32"/>
      <c r="L239" s="24"/>
      <c r="V239" s="2"/>
      <c r="W239" s="2"/>
      <c r="X239" s="2"/>
      <c r="Y239" s="2"/>
      <c r="Z239" s="2"/>
    </row>
    <row r="240" spans="1:26" ht="12" customHeight="1">
      <c r="A240" s="62"/>
      <c r="B240" s="61" t="s">
        <v>147</v>
      </c>
      <c r="C240" s="22"/>
      <c r="D240" s="22"/>
      <c r="E240" s="4"/>
      <c r="F240" s="6"/>
      <c r="G240" s="4"/>
      <c r="H240" s="50" t="s">
        <v>96</v>
      </c>
      <c r="I240" s="22"/>
      <c r="J240" s="39"/>
      <c r="K240" s="32"/>
      <c r="L240" s="24"/>
      <c r="V240" s="2"/>
      <c r="W240" s="2"/>
      <c r="X240" s="2"/>
      <c r="Y240" s="2"/>
      <c r="Z240" s="2"/>
    </row>
    <row r="241" spans="1:26" ht="12" customHeight="1">
      <c r="A241" s="62"/>
      <c r="B241" s="22" t="str">
        <f>K171</f>
        <v>BOUDY Mathieu 4A899</v>
      </c>
      <c r="C241" s="21" t="s">
        <v>111</v>
      </c>
      <c r="D241" s="22" t="str">
        <f>K170</f>
        <v>OLIVIER Nicolas 3B398</v>
      </c>
      <c r="E241" s="4">
        <v>3</v>
      </c>
      <c r="F241" s="8" t="s">
        <v>111</v>
      </c>
      <c r="G241" s="4">
        <v>0</v>
      </c>
      <c r="H241" s="50" t="s">
        <v>96</v>
      </c>
      <c r="I241" s="22" t="str">
        <f>IF(TRIM(D241)="",B241,IF(TRIM(B241)="",D241,IF(AND(E241=0,G241=0),REPT("_",15),IF(E241=G241,REPT("? ",5),IF(N(E241)&gt;N(G241),B241,D241)))))</f>
        <v>BOUDY Mathieu 4A899</v>
      </c>
      <c r="J241" s="39">
        <f>IF(AND(E241=0,G241=0),REPT("X",2),IF(E241=G241,REPT("X",2),IF(E241&gt;G241,"","")))</f>
      </c>
      <c r="K241" s="32" t="str">
        <f>IF(TRIM(D241)="","",IF(TRIM(B241)="","",IF(AND(E241=0,G241=0),REPT("_",15),IF(E241=G241,REPT("? ",5),IF(N(E241)&gt;N(G241),D241,B241)))))</f>
        <v>OLIVIER Nicolas 3B398</v>
      </c>
      <c r="L241" s="24"/>
      <c r="M241" s="18">
        <f>VLOOKUP(I241,[0]!cla,2,TRUE)</f>
        <v>899</v>
      </c>
      <c r="N241" s="18">
        <f>VLOOKUP(I241,[0]!cla,3,TRUE)</f>
        <v>11</v>
      </c>
      <c r="O241" s="18">
        <f>VLOOKUP(K241,[0]!cla,2,TRUE)</f>
        <v>398</v>
      </c>
      <c r="P241" s="18">
        <f>VLOOKUP(K241,[0]!cla,3,TRUE)</f>
        <v>8</v>
      </c>
      <c r="Q241" s="18" t="b">
        <f>IF(OR(T(E241)="f",T(G241)="f"),TRUE,(ISERROR(P241)))</f>
        <v>0</v>
      </c>
      <c r="X241" s="2"/>
      <c r="Y241" s="2"/>
      <c r="Z241" s="2"/>
    </row>
    <row r="242" spans="1:26" ht="12" customHeight="1">
      <c r="A242" s="62"/>
      <c r="B242" s="22"/>
      <c r="C242" s="22"/>
      <c r="D242" s="22"/>
      <c r="E242" s="4"/>
      <c r="F242" s="6"/>
      <c r="G242" s="4"/>
      <c r="H242" s="50" t="s">
        <v>96</v>
      </c>
      <c r="I242" s="22"/>
      <c r="J242" s="39"/>
      <c r="K242" s="32"/>
      <c r="L242" s="24"/>
      <c r="V242" s="2"/>
      <c r="W242" s="2"/>
      <c r="X242" s="2"/>
      <c r="Y242" s="2"/>
      <c r="Z242" s="2"/>
    </row>
    <row r="243" spans="1:26" ht="12" customHeight="1">
      <c r="A243" s="62"/>
      <c r="B243" s="61" t="s">
        <v>148</v>
      </c>
      <c r="C243" s="22"/>
      <c r="D243" s="22"/>
      <c r="E243" s="4"/>
      <c r="F243" s="6"/>
      <c r="G243" s="4"/>
      <c r="H243" s="50" t="s">
        <v>96</v>
      </c>
      <c r="I243" s="22"/>
      <c r="J243" s="39"/>
      <c r="K243" s="32"/>
      <c r="L243" s="24"/>
      <c r="V243" s="2"/>
      <c r="W243" s="2"/>
      <c r="X243" s="2"/>
      <c r="Y243" s="2"/>
      <c r="Z243" s="2"/>
    </row>
    <row r="244" spans="1:26" ht="12" customHeight="1">
      <c r="A244" s="62"/>
      <c r="B244" s="22" t="str">
        <f>I174</f>
        <v>GRAMOND Julien 2D192</v>
      </c>
      <c r="C244" s="21" t="s">
        <v>111</v>
      </c>
      <c r="D244" s="22" t="str">
        <f>I175</f>
        <v>ROUSSEAU Franck 3D798</v>
      </c>
      <c r="E244" s="4">
        <v>3</v>
      </c>
      <c r="F244" s="8" t="s">
        <v>111</v>
      </c>
      <c r="G244" s="4">
        <v>0</v>
      </c>
      <c r="H244" s="50" t="s">
        <v>96</v>
      </c>
      <c r="I244" s="22" t="str">
        <f>IF(TRIM(D244)="",B244,IF(TRIM(B244)="",D244,IF(AND(E244=0,G244=0),REPT("_",15),IF(E244=G244,REPT("? ",5),IF(N(E244)&gt;N(G244),B244,D244)))))</f>
        <v>GRAMOND Julien 2D192</v>
      </c>
      <c r="J244" s="39">
        <f>IF(AND(E244=0,G244=0),REPT("X",2),IF(E244=G244,REPT("X",2),IF(E244&gt;G244,"","")))</f>
      </c>
      <c r="K244" s="32" t="str">
        <f>IF(TRIM(D244)="","",IF(TRIM(B244)="","",IF(AND(E244=0,G244=0),REPT("_",15),IF(E244=G244,REPT("? ",5),IF(N(E244)&gt;N(G244),D244,B244)))))</f>
        <v>ROUSSEAU Franck 3D798</v>
      </c>
      <c r="L244" s="24"/>
      <c r="M244" s="18">
        <f>VLOOKUP(I244,[0]!cla,2,TRUE)</f>
        <v>192</v>
      </c>
      <c r="N244" s="18">
        <f>VLOOKUP(I244,[0]!cla,3,TRUE)</f>
        <v>6</v>
      </c>
      <c r="O244" s="18">
        <f>VLOOKUP(K244,[0]!cla,2,TRUE)</f>
        <v>798</v>
      </c>
      <c r="P244" s="18">
        <f>VLOOKUP(K244,[0]!cla,3,TRUE)</f>
        <v>10</v>
      </c>
      <c r="Q244" s="18" t="b">
        <f>IF(OR(T(E244)="f",T(G244)="f"),TRUE,(ISERROR(P244)))</f>
        <v>0</v>
      </c>
      <c r="X244" s="2"/>
      <c r="Y244" s="2"/>
      <c r="Z244" s="2"/>
    </row>
    <row r="245" spans="1:26" ht="12" customHeight="1">
      <c r="A245" s="62"/>
      <c r="B245" s="22"/>
      <c r="C245" s="22"/>
      <c r="D245" s="22"/>
      <c r="E245" s="4"/>
      <c r="F245" s="6"/>
      <c r="G245" s="4"/>
      <c r="H245" s="50" t="s">
        <v>96</v>
      </c>
      <c r="I245" s="22"/>
      <c r="J245" s="39"/>
      <c r="K245" s="32"/>
      <c r="L245" s="24"/>
      <c r="V245" s="2"/>
      <c r="W245" s="2"/>
      <c r="X245" s="2"/>
      <c r="Y245" s="2"/>
      <c r="Z245" s="2"/>
    </row>
    <row r="246" spans="1:26" ht="12" customHeight="1">
      <c r="A246" s="62"/>
      <c r="B246" s="61" t="s">
        <v>149</v>
      </c>
      <c r="C246" s="22"/>
      <c r="D246" s="22"/>
      <c r="E246" s="4"/>
      <c r="F246" s="6"/>
      <c r="G246" s="4"/>
      <c r="H246" s="50" t="s">
        <v>96</v>
      </c>
      <c r="I246" s="22"/>
      <c r="J246" s="39"/>
      <c r="K246" s="32"/>
      <c r="L246" s="24"/>
      <c r="V246" s="2"/>
      <c r="W246" s="2"/>
      <c r="X246" s="2"/>
      <c r="Y246" s="2"/>
      <c r="Z246" s="2"/>
    </row>
    <row r="247" spans="1:26" ht="12" customHeight="1">
      <c r="A247" s="62"/>
      <c r="B247" s="22" t="str">
        <f>K175</f>
        <v>LARDJANE Naël 3C576</v>
      </c>
      <c r="C247" s="21" t="s">
        <v>111</v>
      </c>
      <c r="D247" s="22" t="str">
        <f>K174</f>
        <v>GABORIEAU Christophe 3D809</v>
      </c>
      <c r="E247" s="4">
        <v>0</v>
      </c>
      <c r="F247" s="8" t="s">
        <v>111</v>
      </c>
      <c r="G247" s="4">
        <v>3</v>
      </c>
      <c r="H247" s="50" t="s">
        <v>96</v>
      </c>
      <c r="I247" s="22" t="str">
        <f>IF(TRIM(D247)="",B247,IF(TRIM(B247)="",D247,IF(AND(E247=0,G247=0),REPT("_",15),IF(E247=G247,REPT("? ",5),IF(N(E247)&gt;N(G247),B247,D247)))))</f>
        <v>GABORIEAU Christophe 3D809</v>
      </c>
      <c r="J247" s="39">
        <f>IF(AND(E247=0,G247=0),REPT("X",2),IF(E247=G247,REPT("X",2),IF(E247&gt;G247,"","")))</f>
      </c>
      <c r="K247" s="32" t="str">
        <f>IF(TRIM(D247)="","",IF(TRIM(B247)="","",IF(AND(E247=0,G247=0),REPT("_",15),IF(E247=G247,REPT("? ",5),IF(N(E247)&gt;N(G247),D247,B247)))))</f>
        <v>LARDJANE Naël 3C576</v>
      </c>
      <c r="L247" s="24"/>
      <c r="M247" s="18">
        <f>VLOOKUP(I247,[0]!cla,2,TRUE)</f>
        <v>809</v>
      </c>
      <c r="N247" s="18">
        <f>VLOOKUP(I247,[0]!cla,3,TRUE)</f>
        <v>10</v>
      </c>
      <c r="O247" s="18">
        <f>VLOOKUP(K247,[0]!cla,2,TRUE)</f>
        <v>576</v>
      </c>
      <c r="P247" s="18">
        <f>VLOOKUP(K247,[0]!cla,3,TRUE)</f>
        <v>9</v>
      </c>
      <c r="Q247" s="18" t="b">
        <f>IF(OR(T(E247)="f",T(G247)="f"),TRUE,(ISERROR(P247)))</f>
        <v>0</v>
      </c>
      <c r="X247" s="2"/>
      <c r="Y247" s="2"/>
      <c r="Z247" s="2"/>
    </row>
    <row r="248" spans="1:26" ht="12" customHeight="1">
      <c r="A248" s="62"/>
      <c r="B248" s="22"/>
      <c r="C248" s="22"/>
      <c r="D248" s="22"/>
      <c r="E248" s="4"/>
      <c r="F248" s="6"/>
      <c r="G248" s="4"/>
      <c r="H248" s="50" t="s">
        <v>96</v>
      </c>
      <c r="I248" s="22"/>
      <c r="J248" s="39"/>
      <c r="K248" s="32"/>
      <c r="L248" s="24"/>
      <c r="V248" s="2"/>
      <c r="W248" s="2"/>
      <c r="X248" s="2"/>
      <c r="Y248" s="2"/>
      <c r="Z248" s="2"/>
    </row>
    <row r="249" spans="1:26" ht="12" customHeight="1">
      <c r="A249" s="62"/>
      <c r="B249" s="61" t="s">
        <v>150</v>
      </c>
      <c r="C249" s="22"/>
      <c r="D249" s="22"/>
      <c r="E249" s="4"/>
      <c r="F249" s="6"/>
      <c r="G249" s="4"/>
      <c r="H249" s="50" t="s">
        <v>96</v>
      </c>
      <c r="I249" s="22"/>
      <c r="J249" s="39"/>
      <c r="K249" s="32"/>
      <c r="L249" s="24"/>
      <c r="V249" s="2"/>
      <c r="W249" s="2"/>
      <c r="X249" s="2"/>
      <c r="Y249" s="2"/>
      <c r="Z249" s="2"/>
    </row>
    <row r="250" spans="1:26" ht="12" customHeight="1">
      <c r="A250" s="62"/>
      <c r="B250" s="22" t="str">
        <f>I178</f>
        <v>SCHRANTZ Jean Baptiste 4A1078</v>
      </c>
      <c r="C250" s="21" t="s">
        <v>111</v>
      </c>
      <c r="D250" s="22" t="str">
        <f>I179</f>
        <v>KOBS Jonathan 4B1177</v>
      </c>
      <c r="E250" s="4">
        <v>0</v>
      </c>
      <c r="F250" s="8" t="s">
        <v>111</v>
      </c>
      <c r="G250" s="4">
        <v>3</v>
      </c>
      <c r="H250" s="50" t="s">
        <v>96</v>
      </c>
      <c r="I250" s="22" t="str">
        <f>IF(TRIM(D250)="",B250,IF(TRIM(B250)="",D250,IF(AND(E250=0,G250=0),REPT("_",15),IF(E250=G250,REPT("? ",5),IF(N(E250)&gt;N(G250),B250,D250)))))</f>
        <v>KOBS Jonathan 4B1177</v>
      </c>
      <c r="J250" s="39">
        <f>IF(AND(E250=0,G250=0),REPT("X",2),IF(E250=G250,REPT("X",2),IF(E250&gt;G250,"","")))</f>
      </c>
      <c r="K250" s="32" t="str">
        <f>IF(TRIM(D250)="","",IF(TRIM(B250)="","",IF(AND(E250=0,G250=0),REPT("_",15),IF(E250=G250,REPT("? ",5),IF(N(E250)&gt;N(G250),D250,B250)))))</f>
        <v>SCHRANTZ Jean Baptiste 4A1078</v>
      </c>
      <c r="L250" s="24"/>
      <c r="M250" s="18">
        <f>VLOOKUP(I250,[0]!cla,2,TRUE)</f>
        <v>1177</v>
      </c>
      <c r="N250" s="18">
        <f>VLOOKUP(I250,[0]!cla,3,TRUE)</f>
        <v>12</v>
      </c>
      <c r="O250" s="18">
        <f>VLOOKUP(K250,[0]!cla,2,TRUE)</f>
        <v>1078</v>
      </c>
      <c r="P250" s="18">
        <f>VLOOKUP(K250,[0]!cla,3,TRUE)</f>
        <v>11</v>
      </c>
      <c r="Q250" s="18" t="b">
        <f>IF(OR(T(E250)="f",T(G250)="f"),TRUE,(ISERROR(P250)))</f>
        <v>0</v>
      </c>
      <c r="V250" s="2"/>
      <c r="W250" s="2"/>
      <c r="X250" s="2"/>
      <c r="Y250" s="2"/>
      <c r="Z250" s="2"/>
    </row>
    <row r="251" spans="1:26" ht="12" customHeight="1">
      <c r="A251" s="62"/>
      <c r="B251" s="22"/>
      <c r="C251" s="22"/>
      <c r="D251" s="22"/>
      <c r="E251" s="4"/>
      <c r="F251" s="6"/>
      <c r="G251" s="4"/>
      <c r="H251" s="50" t="s">
        <v>96</v>
      </c>
      <c r="I251" s="22"/>
      <c r="J251" s="39"/>
      <c r="K251" s="32"/>
      <c r="L251" s="24"/>
      <c r="V251" s="2"/>
      <c r="W251" s="2"/>
      <c r="X251" s="2"/>
      <c r="Y251" s="2"/>
      <c r="Z251" s="2"/>
    </row>
    <row r="252" spans="1:26" ht="12" customHeight="1">
      <c r="A252" s="62"/>
      <c r="B252" s="61" t="s">
        <v>151</v>
      </c>
      <c r="C252" s="22"/>
      <c r="D252" s="22"/>
      <c r="E252" s="4"/>
      <c r="F252" s="6"/>
      <c r="G252" s="4"/>
      <c r="H252" s="50" t="s">
        <v>96</v>
      </c>
      <c r="I252" s="22"/>
      <c r="J252" s="39"/>
      <c r="K252" s="32"/>
      <c r="L252" s="24"/>
      <c r="V252" s="2"/>
      <c r="W252" s="2"/>
      <c r="X252" s="2"/>
      <c r="Y252" s="2"/>
      <c r="Z252" s="2"/>
    </row>
    <row r="253" spans="1:26" ht="12" customHeight="1">
      <c r="A253" s="62"/>
      <c r="B253" s="22" t="str">
        <f>K179</f>
        <v>CAPDEVILLE Thierry 4A873</v>
      </c>
      <c r="C253" s="21" t="s">
        <v>111</v>
      </c>
      <c r="D253" s="22" t="str">
        <f>K178</f>
        <v>GUILBAUD Bruno 3C607</v>
      </c>
      <c r="E253" s="4">
        <v>0</v>
      </c>
      <c r="F253" s="8" t="s">
        <v>111</v>
      </c>
      <c r="G253" s="4">
        <v>3</v>
      </c>
      <c r="H253" s="50" t="s">
        <v>96</v>
      </c>
      <c r="I253" s="22" t="str">
        <f>IF(TRIM(D253)="",B253,IF(AND(E253=0,G253=0),REPT("_",15),IF(E253=G253,REPT("? ",5),IF(N(E253)&gt;N(G253),B253,D253))))</f>
        <v>GUILBAUD Bruno 3C607</v>
      </c>
      <c r="J253" s="39">
        <f>IF(AND(E253=0,G253=0),REPT("X",2),IF(E253=G253,REPT("X",2),IF(E253&gt;G253,"","")))</f>
      </c>
      <c r="K253" s="32" t="str">
        <f>IF(TRIM(D253)="","",IF(AND(E253=0,G253=0),REPT("_",15),IF(E253=G253,REPT("? ",5),IF(N(E253)&gt;N(G253),D253,B253))))</f>
        <v>CAPDEVILLE Thierry 4A873</v>
      </c>
      <c r="L253" s="24"/>
      <c r="M253" s="18">
        <f>VLOOKUP(I253,[0]!cla,2,TRUE)</f>
        <v>607</v>
      </c>
      <c r="N253" s="18">
        <f>VLOOKUP(I253,[0]!cla,3,TRUE)</f>
        <v>9</v>
      </c>
      <c r="O253" s="18">
        <f>VLOOKUP(K253,[0]!cla,2,TRUE)</f>
        <v>873</v>
      </c>
      <c r="P253" s="18">
        <f>VLOOKUP(K253,[0]!cla,3,TRUE)</f>
        <v>11</v>
      </c>
      <c r="Q253" s="18" t="b">
        <f>IF(OR(T(E253)="f",T(G253)="f"),TRUE,(ISERROR(P253)))</f>
        <v>0</v>
      </c>
      <c r="V253" s="2"/>
      <c r="W253" s="2"/>
      <c r="X253" s="2"/>
      <c r="Y253" s="2"/>
      <c r="Z253" s="2"/>
    </row>
    <row r="254" spans="1:26" ht="12" customHeight="1">
      <c r="A254" s="62"/>
      <c r="B254" s="22"/>
      <c r="C254" s="22"/>
      <c r="D254" s="22"/>
      <c r="E254" s="4"/>
      <c r="F254" s="6"/>
      <c r="G254" s="4"/>
      <c r="H254" s="50" t="s">
        <v>96</v>
      </c>
      <c r="I254" s="22"/>
      <c r="J254" s="39"/>
      <c r="K254" s="32"/>
      <c r="L254" s="24"/>
      <c r="V254" s="2"/>
      <c r="W254" s="2"/>
      <c r="X254" s="2"/>
      <c r="Y254" s="2"/>
      <c r="Z254" s="2"/>
    </row>
    <row r="255" spans="1:26" ht="12" customHeight="1">
      <c r="A255" s="62"/>
      <c r="B255" s="61" t="s">
        <v>152</v>
      </c>
      <c r="C255" s="22"/>
      <c r="D255" s="22"/>
      <c r="E255" s="4"/>
      <c r="F255" s="6"/>
      <c r="G255" s="4"/>
      <c r="H255" s="50" t="s">
        <v>96</v>
      </c>
      <c r="I255" s="22"/>
      <c r="J255" s="39"/>
      <c r="K255" s="32"/>
      <c r="L255" s="24"/>
      <c r="V255" s="2"/>
      <c r="W255" s="2"/>
      <c r="X255" s="2"/>
      <c r="Y255" s="2"/>
      <c r="Z255" s="2"/>
    </row>
    <row r="256" spans="1:26" ht="12" customHeight="1">
      <c r="A256" s="62"/>
      <c r="B256" s="22" t="str">
        <f>I182</f>
        <v>AUDUC Florian 3D853</v>
      </c>
      <c r="C256" s="21" t="s">
        <v>111</v>
      </c>
      <c r="D256" s="22" t="str">
        <f>I183</f>
        <v>RAMOND Thierry 4A1075</v>
      </c>
      <c r="E256" s="4">
        <v>3</v>
      </c>
      <c r="F256" s="8" t="s">
        <v>111</v>
      </c>
      <c r="G256" s="4">
        <v>0</v>
      </c>
      <c r="H256" s="50" t="s">
        <v>96</v>
      </c>
      <c r="I256" s="22" t="str">
        <f>IF(TRIM(D256)="",B256,IF(TRIM(B256)="",D256,IF(AND(E256=0,G256=0),REPT("_",15),IF(E256=G256,REPT("? ",5),IF(N(E256)&gt;N(G256),B256,D256)))))</f>
        <v>AUDUC Florian 3D853</v>
      </c>
      <c r="J256" s="39">
        <f>IF(AND(E256=0,G256=0),REPT("X",2),IF(E256=G256,REPT("X",2),IF(E256&gt;G256,"","")))</f>
      </c>
      <c r="K256" s="32" t="str">
        <f>IF(TRIM(D256)="","",IF(TRIM(B256)="","",IF(AND(E256=0,G256=0),REPT("_",15),IF(E256=G256,REPT("? ",5),IF(N(E256)&gt;N(G256),D256,B256)))))</f>
        <v>RAMOND Thierry 4A1075</v>
      </c>
      <c r="L256" s="24"/>
      <c r="M256" s="18">
        <f>VLOOKUP(I256,[0]!cla,2,TRUE)</f>
        <v>853</v>
      </c>
      <c r="N256" s="18">
        <f>VLOOKUP(I256,[0]!cla,3,TRUE)</f>
        <v>10</v>
      </c>
      <c r="O256" s="18">
        <f>VLOOKUP(K256,[0]!cla,2,TRUE)</f>
        <v>1075</v>
      </c>
      <c r="P256" s="18">
        <f>VLOOKUP(K256,[0]!cla,3,TRUE)</f>
        <v>11</v>
      </c>
      <c r="Q256" s="18" t="b">
        <f>IF(OR(T(E256)="f",T(G256)="f"),TRUE,(ISERROR(P256)))</f>
        <v>0</v>
      </c>
      <c r="V256" s="2"/>
      <c r="W256" s="2"/>
      <c r="X256" s="2"/>
      <c r="Y256" s="2"/>
      <c r="Z256" s="2"/>
    </row>
    <row r="257" spans="1:26" ht="12" customHeight="1">
      <c r="A257" s="62"/>
      <c r="B257" s="22"/>
      <c r="C257" s="22"/>
      <c r="D257" s="22"/>
      <c r="E257" s="4"/>
      <c r="F257" s="6"/>
      <c r="G257" s="4"/>
      <c r="H257" s="50" t="s">
        <v>96</v>
      </c>
      <c r="I257" s="22"/>
      <c r="J257" s="39"/>
      <c r="K257" s="32"/>
      <c r="L257" s="24"/>
      <c r="V257" s="2"/>
      <c r="W257" s="2"/>
      <c r="X257" s="2"/>
      <c r="Y257" s="2"/>
      <c r="Z257" s="2"/>
    </row>
    <row r="258" spans="1:26" ht="12" customHeight="1">
      <c r="A258" s="62"/>
      <c r="B258" s="61" t="s">
        <v>153</v>
      </c>
      <c r="C258" s="22"/>
      <c r="D258" s="22"/>
      <c r="E258" s="4"/>
      <c r="F258" s="6"/>
      <c r="G258" s="4"/>
      <c r="H258" s="50" t="s">
        <v>96</v>
      </c>
      <c r="I258" s="22"/>
      <c r="J258" s="39"/>
      <c r="K258" s="32"/>
      <c r="L258" s="24"/>
      <c r="V258" s="2"/>
      <c r="W258" s="2"/>
      <c r="X258" s="2"/>
      <c r="Y258" s="2"/>
      <c r="Z258" s="2"/>
    </row>
    <row r="259" spans="1:26" ht="12" customHeight="1">
      <c r="A259" s="62"/>
      <c r="B259" s="22" t="str">
        <f>K183</f>
        <v>MEDAN Philippe 4D1783</v>
      </c>
      <c r="C259" s="21" t="s">
        <v>111</v>
      </c>
      <c r="D259" s="22" t="str">
        <f>K182</f>
        <v>SEGURA Julien 4B1283</v>
      </c>
      <c r="E259" s="4">
        <v>3</v>
      </c>
      <c r="F259" s="8" t="s">
        <v>111</v>
      </c>
      <c r="G259" s="4">
        <v>0</v>
      </c>
      <c r="H259" s="50" t="s">
        <v>96</v>
      </c>
      <c r="I259" s="22" t="str">
        <f>IF(TRIM(D259)="",B259,IF(TRIM(B259)="",D259,IF(AND(E259=0,G259=0),REPT("_",15),IF(E259=G259,REPT("? ",5),IF(N(E259)&gt;N(G259),B259,D259)))))</f>
        <v>MEDAN Philippe 4D1783</v>
      </c>
      <c r="J259" s="39">
        <f>IF(AND(E259=0,G259=0),REPT("X",2),IF(E259=G259,REPT("X",2),IF(E259&gt;G259,"","")))</f>
      </c>
      <c r="K259" s="32" t="str">
        <f>IF(TRIM(D259)="","",IF(TRIM(B259)="","",IF(AND(E259=0,G259=0),REPT("_",15),IF(E259=G259,REPT("? ",5),IF(N(E259)&gt;N(G259),D259,B259)))))</f>
        <v>SEGURA Julien 4B1283</v>
      </c>
      <c r="L259" s="24"/>
      <c r="M259" s="18">
        <f>VLOOKUP(I259,[0]!cla,2,TRUE)</f>
        <v>1783</v>
      </c>
      <c r="N259" s="18">
        <f>VLOOKUP(I259,[0]!cla,3,TRUE)</f>
        <v>14</v>
      </c>
      <c r="O259" s="18">
        <f>VLOOKUP(K259,[0]!cla,2,TRUE)</f>
        <v>1283</v>
      </c>
      <c r="P259" s="18">
        <f>VLOOKUP(K259,[0]!cla,3,TRUE)</f>
        <v>12</v>
      </c>
      <c r="Q259" s="18" t="b">
        <f>IF(OR(T(E259)="f",T(G259)="f"),TRUE,(ISERROR(P259)))</f>
        <v>0</v>
      </c>
      <c r="V259" s="2"/>
      <c r="W259" s="2"/>
      <c r="X259" s="2"/>
      <c r="Y259" s="2"/>
      <c r="Z259" s="2"/>
    </row>
    <row r="260" spans="1:26" ht="12" customHeight="1">
      <c r="A260" s="62"/>
      <c r="B260" s="22"/>
      <c r="C260" s="22"/>
      <c r="D260" s="22"/>
      <c r="E260" s="4"/>
      <c r="F260" s="6"/>
      <c r="G260" s="4"/>
      <c r="H260" s="50" t="s">
        <v>96</v>
      </c>
      <c r="I260" s="22"/>
      <c r="J260" s="39"/>
      <c r="K260" s="32"/>
      <c r="L260" s="24"/>
      <c r="V260" s="2"/>
      <c r="W260" s="2"/>
      <c r="X260" s="2"/>
      <c r="Y260" s="2"/>
      <c r="Z260" s="2"/>
    </row>
    <row r="261" spans="1:26" ht="12" customHeight="1">
      <c r="A261" s="62"/>
      <c r="B261" s="61" t="s">
        <v>154</v>
      </c>
      <c r="C261" s="22"/>
      <c r="D261" s="22"/>
      <c r="E261" s="4"/>
      <c r="F261" s="6"/>
      <c r="G261" s="4"/>
      <c r="H261" s="50" t="s">
        <v>96</v>
      </c>
      <c r="I261" s="22"/>
      <c r="J261" s="39"/>
      <c r="K261" s="32"/>
      <c r="L261" s="24"/>
      <c r="V261" s="2"/>
      <c r="W261" s="2"/>
      <c r="X261" s="2"/>
      <c r="Y261" s="2"/>
      <c r="Z261" s="2"/>
    </row>
    <row r="262" spans="1:26" ht="12" customHeight="1">
      <c r="A262" s="62"/>
      <c r="B262" s="22" t="str">
        <f>I186</f>
        <v>GUILLOU Hervé 4B1236</v>
      </c>
      <c r="C262" s="21" t="s">
        <v>111</v>
      </c>
      <c r="D262" s="22" t="str">
        <f>I187</f>
        <v>SINTES Laurent 4A983</v>
      </c>
      <c r="E262" s="4">
        <v>3</v>
      </c>
      <c r="F262" s="8" t="s">
        <v>111</v>
      </c>
      <c r="G262" s="4">
        <v>0</v>
      </c>
      <c r="H262" s="50" t="s">
        <v>96</v>
      </c>
      <c r="I262" s="22" t="str">
        <f>IF(TRIM(D262)="",B262,IF(TRIM(B262)="",D262,IF(AND(E262=0,G262=0),REPT("_",15),IF(E262=G262,REPT("? ",5),IF(N(E262)&gt;N(G262),B262,D262)))))</f>
        <v>GUILLOU Hervé 4B1236</v>
      </c>
      <c r="J262" s="39">
        <f>IF(AND(E262=0,G262=0),REPT("X",2),IF(E262=G262,REPT("X",2),IF(E262&gt;G262,"","")))</f>
      </c>
      <c r="K262" s="32" t="str">
        <f>IF(TRIM(D262)="","",IF(TRIM(B262)="","",IF(AND(E262=0,G262=0),REPT("_",15),IF(E262=G262,REPT("? ",5),IF(N(E262)&gt;N(G262),D262,B262)))))</f>
        <v>SINTES Laurent 4A983</v>
      </c>
      <c r="L262" s="24"/>
      <c r="M262" s="18">
        <f>VLOOKUP(I262,[0]!cla,2,TRUE)</f>
        <v>1236</v>
      </c>
      <c r="N262" s="18">
        <f>VLOOKUP(I262,[0]!cla,3,TRUE)</f>
        <v>12</v>
      </c>
      <c r="O262" s="18">
        <f>VLOOKUP(K262,[0]!cla,2,TRUE)</f>
        <v>983</v>
      </c>
      <c r="P262" s="18">
        <f>VLOOKUP(K262,[0]!cla,3,TRUE)</f>
        <v>11</v>
      </c>
      <c r="Q262" s="18" t="b">
        <f>IF(OR(T(E262)="f",T(G262)="f"),TRUE,(ISERROR(P262)))</f>
        <v>0</v>
      </c>
      <c r="V262" s="2"/>
      <c r="W262" s="2"/>
      <c r="X262" s="2"/>
      <c r="Y262" s="2"/>
      <c r="Z262" s="2"/>
    </row>
    <row r="263" spans="1:26" ht="12" customHeight="1">
      <c r="A263" s="62"/>
      <c r="B263" s="22"/>
      <c r="C263" s="22"/>
      <c r="D263" s="22"/>
      <c r="E263" s="4"/>
      <c r="F263" s="6"/>
      <c r="G263" s="4"/>
      <c r="H263" s="50" t="s">
        <v>96</v>
      </c>
      <c r="I263" s="22"/>
      <c r="J263" s="39"/>
      <c r="K263" s="32"/>
      <c r="L263" s="24"/>
      <c r="V263" s="2"/>
      <c r="W263" s="2"/>
      <c r="X263" s="2"/>
      <c r="Y263" s="2"/>
      <c r="Z263" s="2"/>
    </row>
    <row r="264" spans="1:26" ht="12" customHeight="1">
      <c r="A264" s="62"/>
      <c r="B264" s="61" t="s">
        <v>155</v>
      </c>
      <c r="C264" s="22"/>
      <c r="D264" s="22"/>
      <c r="E264" s="4"/>
      <c r="F264" s="6"/>
      <c r="G264" s="4"/>
      <c r="H264" s="50" t="s">
        <v>96</v>
      </c>
      <c r="I264" s="22"/>
      <c r="J264" s="39"/>
      <c r="K264" s="32"/>
      <c r="L264" s="24"/>
      <c r="V264" s="2"/>
      <c r="W264" s="2"/>
      <c r="X264" s="2"/>
      <c r="Y264" s="2"/>
      <c r="Z264" s="2"/>
    </row>
    <row r="265" spans="1:26" ht="12" customHeight="1">
      <c r="A265" s="62"/>
      <c r="B265" s="22" t="str">
        <f>K187</f>
        <v>SOLER Thomas 5B2710</v>
      </c>
      <c r="C265" s="21" t="s">
        <v>111</v>
      </c>
      <c r="D265" s="22" t="str">
        <f>K186</f>
        <v>MARCHESSEAU Brice 4D1654</v>
      </c>
      <c r="E265" s="4">
        <v>3</v>
      </c>
      <c r="F265" s="8" t="s">
        <v>111</v>
      </c>
      <c r="G265" s="4" t="s">
        <v>239</v>
      </c>
      <c r="H265" s="50" t="s">
        <v>96</v>
      </c>
      <c r="I265" s="22" t="str">
        <f>IF(TRIM(D265)="",B265,IF(TRIM(B265)="",D265,IF(AND(E265=0,G265=0),REPT("_",15),IF(E265=G265,REPT("? ",5),IF(N(E265)&gt;N(G265),B265,D265)))))</f>
        <v>SOLER Thomas 5B2710</v>
      </c>
      <c r="J265" s="39">
        <f>IF(AND(E265=0,G265=0),REPT("X",2),IF(E265=G265,REPT("X",2),IF(E265&gt;G265,"","")))</f>
      </c>
      <c r="K265" s="32" t="str">
        <f>IF(TRIM(D265)="","",IF(TRIM(B265)="","",IF(AND(E265=0,G265=0),REPT("_",15),IF(E265=G265,REPT("? ",5),IF(N(E265)&gt;N(G265),D265,B265)))))</f>
        <v>MARCHESSEAU Brice 4D1654</v>
      </c>
      <c r="L265" s="24"/>
      <c r="M265" s="18">
        <f>VLOOKUP(I265,[0]!cla,2,TRUE)</f>
        <v>2710</v>
      </c>
      <c r="N265" s="18">
        <f>VLOOKUP(I265,[0]!cla,3,TRUE)</f>
        <v>16</v>
      </c>
      <c r="O265" s="18">
        <f>VLOOKUP(K265,[0]!cla,2,TRUE)</f>
        <v>1654</v>
      </c>
      <c r="P265" s="18">
        <f>VLOOKUP(K265,[0]!cla,3,TRUE)</f>
        <v>14</v>
      </c>
      <c r="Q265" s="18" t="b">
        <f>IF(OR(T(E265)="f",T(G265)="f"),TRUE,(ISERROR(P265)))</f>
        <v>1</v>
      </c>
      <c r="V265" s="2"/>
      <c r="W265" s="2"/>
      <c r="X265" s="2"/>
      <c r="Y265" s="2"/>
      <c r="Z265" s="2"/>
    </row>
    <row r="266" spans="1:26" ht="12" customHeight="1">
      <c r="A266" s="62"/>
      <c r="B266" s="22"/>
      <c r="C266" s="22"/>
      <c r="D266" s="22"/>
      <c r="E266" s="4"/>
      <c r="F266" s="6"/>
      <c r="G266" s="4"/>
      <c r="H266" s="50" t="s">
        <v>96</v>
      </c>
      <c r="I266" s="22"/>
      <c r="J266" s="39"/>
      <c r="K266" s="32"/>
      <c r="L266" s="24"/>
      <c r="V266" s="2"/>
      <c r="W266" s="2"/>
      <c r="X266" s="2"/>
      <c r="Y266" s="2"/>
      <c r="Z266" s="2"/>
    </row>
    <row r="267" spans="1:26" ht="12" customHeight="1">
      <c r="A267" s="62"/>
      <c r="B267" s="61" t="s">
        <v>156</v>
      </c>
      <c r="C267" s="22"/>
      <c r="D267" s="22"/>
      <c r="E267" s="4"/>
      <c r="F267" s="6"/>
      <c r="G267" s="4"/>
      <c r="H267" s="50" t="s">
        <v>96</v>
      </c>
      <c r="I267" s="22"/>
      <c r="J267" s="39"/>
      <c r="K267" s="32"/>
      <c r="L267" s="24"/>
      <c r="V267" s="2"/>
      <c r="W267" s="2"/>
      <c r="X267" s="2"/>
      <c r="Y267" s="2"/>
      <c r="Z267" s="2"/>
    </row>
    <row r="268" spans="1:26" ht="12" customHeight="1">
      <c r="A268" s="62"/>
      <c r="B268" s="22" t="str">
        <f>I190</f>
        <v>VIAUD Maxime 4B1090</v>
      </c>
      <c r="C268" s="21" t="s">
        <v>111</v>
      </c>
      <c r="D268" s="22" t="str">
        <f>I191</f>
        <v>MALORON Franck 4D1781</v>
      </c>
      <c r="E268" s="4">
        <v>3</v>
      </c>
      <c r="F268" s="8" t="s">
        <v>111</v>
      </c>
      <c r="G268" s="4">
        <v>0</v>
      </c>
      <c r="H268" s="50" t="s">
        <v>96</v>
      </c>
      <c r="I268" s="22" t="str">
        <f>IF(TRIM(D268)="",B268,IF(TRIM(B268)="",D268,IF(AND(E268=0,G268=0),REPT("_",15),IF(E268=G268,REPT("? ",5),IF(N(E268)&gt;N(G268),B268,D268)))))</f>
        <v>VIAUD Maxime 4B1090</v>
      </c>
      <c r="J268" s="39">
        <f>IF(AND(E268=0,G268=0),REPT("X",2),IF(E268=G268,REPT("X",2),IF(E268&gt;G268,"","")))</f>
      </c>
      <c r="K268" s="32" t="str">
        <f>IF(TRIM(D268)="","",IF(TRIM(B268)="","",IF(AND(E268=0,G268=0),REPT("_",15),IF(E268=G268,REPT("? ",5),IF(N(E268)&gt;N(G268),D268,B268)))))</f>
        <v>MALORON Franck 4D1781</v>
      </c>
      <c r="L268" s="24"/>
      <c r="M268" s="18">
        <f>VLOOKUP(I268,[0]!cla,2,TRUE)</f>
        <v>1090</v>
      </c>
      <c r="N268" s="18">
        <f>VLOOKUP(I268,[0]!cla,3,TRUE)</f>
        <v>12</v>
      </c>
      <c r="O268" s="18">
        <f>VLOOKUP(K268,[0]!cla,2,TRUE)</f>
        <v>1781</v>
      </c>
      <c r="P268" s="18">
        <f>VLOOKUP(K268,[0]!cla,3,TRUE)</f>
        <v>14</v>
      </c>
      <c r="Q268" s="18" t="b">
        <f>IF(OR(T(E268)="f",T(G268)="f"),TRUE,(ISERROR(P268)))</f>
        <v>0</v>
      </c>
      <c r="V268" s="2"/>
      <c r="W268" s="2"/>
      <c r="X268" s="2"/>
      <c r="Y268" s="2"/>
      <c r="Z268" s="2"/>
    </row>
    <row r="269" spans="1:26" ht="12" customHeight="1">
      <c r="A269" s="62"/>
      <c r="B269" s="22"/>
      <c r="C269" s="22"/>
      <c r="D269" s="22"/>
      <c r="E269" s="4"/>
      <c r="F269" s="6"/>
      <c r="G269" s="4"/>
      <c r="H269" s="50" t="s">
        <v>96</v>
      </c>
      <c r="I269" s="22"/>
      <c r="J269" s="39"/>
      <c r="K269" s="32"/>
      <c r="L269" s="24"/>
      <c r="V269" s="2"/>
      <c r="W269" s="2"/>
      <c r="X269" s="2"/>
      <c r="Y269" s="2"/>
      <c r="Z269" s="2"/>
    </row>
    <row r="270" spans="1:26" ht="12" customHeight="1">
      <c r="A270" s="62"/>
      <c r="B270" s="61" t="s">
        <v>157</v>
      </c>
      <c r="C270" s="22"/>
      <c r="D270" s="22"/>
      <c r="E270" s="4"/>
      <c r="F270" s="6"/>
      <c r="G270" s="4"/>
      <c r="H270" s="50" t="s">
        <v>96</v>
      </c>
      <c r="I270" s="22"/>
      <c r="J270" s="39"/>
      <c r="K270" s="32"/>
      <c r="L270" s="24"/>
      <c r="V270" s="2"/>
      <c r="W270" s="2"/>
      <c r="X270" s="2"/>
      <c r="Y270" s="2"/>
      <c r="Z270" s="2"/>
    </row>
    <row r="271" spans="1:26" ht="12" customHeight="1">
      <c r="A271" s="62"/>
      <c r="B271" s="22" t="str">
        <f>K191</f>
        <v>HERAUD Antoine 3D687</v>
      </c>
      <c r="C271" s="21" t="s">
        <v>111</v>
      </c>
      <c r="D271" s="22" t="str">
        <f>K190</f>
        <v>LESCOMBES Jèrôme 4A901</v>
      </c>
      <c r="E271" s="4" t="s">
        <v>239</v>
      </c>
      <c r="F271" s="8" t="s">
        <v>111</v>
      </c>
      <c r="G271" s="4" t="s">
        <v>239</v>
      </c>
      <c r="H271" s="50" t="s">
        <v>96</v>
      </c>
      <c r="I271" s="22" t="str">
        <f>IF(TRIM(D271)="",B271,IF(TRIM(B271)="",D271,IF(AND(E271=0,G271=0),REPT("_",15),IF(E271=G271,REPT("? ",5),IF(N(E271)&gt;N(G271),B271,D271)))))</f>
        <v>_______________</v>
      </c>
      <c r="J271" s="39" t="str">
        <f>IF(AND(E271=0,G271=0),REPT("X",2),IF(E271=G271,REPT("X",2),IF(E271&gt;G271,"","")))</f>
        <v>XX</v>
      </c>
      <c r="K271" s="32" t="str">
        <f>IF(TRIM(D271)="","",IF(TRIM(B271)="","",IF(AND(E271=0,G271=0),REPT("_",15),IF(E271=G271,REPT("? ",5),IF(N(E271)&gt;N(G271),D271,B271)))))</f>
        <v>_______________</v>
      </c>
      <c r="L271" s="24"/>
      <c r="M271" s="18" t="e">
        <f>VLOOKUP(I271,[0]!cla,2,TRUE)</f>
        <v>#VALUE!</v>
      </c>
      <c r="N271" s="18" t="e">
        <f>VLOOKUP(I271,[0]!cla,3,TRUE)</f>
        <v>#VALUE!</v>
      </c>
      <c r="O271" s="18" t="e">
        <f>VLOOKUP(K271,[0]!cla,2,TRUE)</f>
        <v>#VALUE!</v>
      </c>
      <c r="P271" s="18" t="e">
        <f>VLOOKUP(K271,[0]!cla,3,TRUE)</f>
        <v>#VALUE!</v>
      </c>
      <c r="Q271" s="18" t="b">
        <f>IF(OR(T(E271)="f",T(G271)="f"),TRUE,(ISERROR(P271)))</f>
        <v>1</v>
      </c>
      <c r="V271" s="2"/>
      <c r="W271" s="2"/>
      <c r="X271" s="2"/>
      <c r="Y271" s="2"/>
      <c r="Z271" s="2"/>
    </row>
    <row r="272" spans="1:26" ht="12" customHeight="1">
      <c r="A272" s="62"/>
      <c r="B272" s="22"/>
      <c r="C272" s="22"/>
      <c r="D272" s="22"/>
      <c r="E272" s="4"/>
      <c r="F272" s="6"/>
      <c r="G272" s="4"/>
      <c r="H272" s="50" t="s">
        <v>96</v>
      </c>
      <c r="I272" s="22"/>
      <c r="J272" s="39"/>
      <c r="K272" s="32"/>
      <c r="L272" s="24"/>
      <c r="V272" s="2"/>
      <c r="W272" s="2"/>
      <c r="X272" s="2"/>
      <c r="Y272" s="2"/>
      <c r="Z272" s="2"/>
    </row>
    <row r="273" spans="1:26" ht="12" customHeight="1">
      <c r="A273" s="62"/>
      <c r="B273" s="61" t="s">
        <v>158</v>
      </c>
      <c r="C273" s="22"/>
      <c r="D273" s="22"/>
      <c r="E273" s="4"/>
      <c r="F273" s="6"/>
      <c r="G273" s="4"/>
      <c r="H273" s="50" t="s">
        <v>96</v>
      </c>
      <c r="I273" s="22"/>
      <c r="J273" s="39"/>
      <c r="K273" s="32"/>
      <c r="L273" s="24"/>
      <c r="V273" s="2"/>
      <c r="W273" s="2"/>
      <c r="X273" s="2"/>
      <c r="Y273" s="2"/>
      <c r="Z273" s="2"/>
    </row>
    <row r="274" spans="1:26" ht="12" customHeight="1">
      <c r="A274" s="62"/>
      <c r="B274" s="22" t="str">
        <f>I194</f>
        <v>CREMOUX Laurent 4D1800</v>
      </c>
      <c r="C274" s="21" t="s">
        <v>111</v>
      </c>
      <c r="D274" s="22" t="str">
        <f>I195</f>
        <v>MONTILLET Patrick 4B1140</v>
      </c>
      <c r="E274" s="4">
        <v>3</v>
      </c>
      <c r="F274" s="8" t="s">
        <v>111</v>
      </c>
      <c r="G274" s="4" t="s">
        <v>239</v>
      </c>
      <c r="H274" s="50" t="s">
        <v>96</v>
      </c>
      <c r="I274" s="22" t="str">
        <f>IF(TRIM(D274)="",B274,IF(TRIM(B274)="",D274,IF(AND(E274=0,G274=0),REPT("_",15),IF(E274=G274,REPT("? ",5),IF(N(E274)&gt;N(G274),B274,D274)))))</f>
        <v>CREMOUX Laurent 4D1800</v>
      </c>
      <c r="J274" s="39">
        <f>IF(AND(E274=0,G274=0),REPT("X",2),IF(E274=G274,REPT("X",2),IF(E274&gt;G274,"","")))</f>
      </c>
      <c r="K274" s="32" t="str">
        <f>IF(TRIM(D274)="","",IF(TRIM(B274)="","",IF(AND(E274=0,G274=0),REPT("_",15),IF(E274=G274,REPT("? ",5),IF(N(E274)&gt;N(G274),D274,B274)))))</f>
        <v>MONTILLET Patrick 4B1140</v>
      </c>
      <c r="L274" s="24"/>
      <c r="M274" s="18">
        <f>VLOOKUP(I274,[0]!cla,2,TRUE)</f>
        <v>1800</v>
      </c>
      <c r="N274" s="18">
        <f>VLOOKUP(I274,[0]!cla,3,TRUE)</f>
        <v>14</v>
      </c>
      <c r="O274" s="18">
        <f>VLOOKUP(K274,[0]!cla,2,TRUE)</f>
        <v>1140</v>
      </c>
      <c r="P274" s="18">
        <f>VLOOKUP(K274,[0]!cla,3,TRUE)</f>
        <v>12</v>
      </c>
      <c r="Q274" s="18" t="b">
        <f>IF(OR(T(E274)="f",T(G274)="f"),TRUE,(ISERROR(P274)))</f>
        <v>1</v>
      </c>
      <c r="V274" s="2"/>
      <c r="W274" s="2"/>
      <c r="X274" s="2"/>
      <c r="Y274" s="2"/>
      <c r="Z274" s="2"/>
    </row>
    <row r="275" spans="1:26" ht="12" customHeight="1">
      <c r="A275" s="62"/>
      <c r="B275" s="22"/>
      <c r="C275" s="22"/>
      <c r="D275" s="22"/>
      <c r="E275" s="4"/>
      <c r="F275" s="6"/>
      <c r="G275" s="4"/>
      <c r="H275" s="50" t="s">
        <v>96</v>
      </c>
      <c r="I275" s="22"/>
      <c r="J275" s="39"/>
      <c r="K275" s="32"/>
      <c r="L275" s="24"/>
      <c r="V275" s="2"/>
      <c r="W275" s="2"/>
      <c r="X275" s="2"/>
      <c r="Y275" s="2"/>
      <c r="Z275" s="2"/>
    </row>
    <row r="276" spans="1:26" ht="12" customHeight="1">
      <c r="A276" s="62"/>
      <c r="B276" s="61" t="s">
        <v>159</v>
      </c>
      <c r="C276" s="22"/>
      <c r="D276" s="22"/>
      <c r="E276" s="4"/>
      <c r="F276" s="6"/>
      <c r="G276" s="4"/>
      <c r="H276" s="50" t="s">
        <v>96</v>
      </c>
      <c r="I276" s="22"/>
      <c r="J276" s="39"/>
      <c r="K276" s="32"/>
      <c r="L276" s="24"/>
      <c r="V276" s="2"/>
      <c r="W276" s="2"/>
      <c r="X276" s="2"/>
      <c r="Y276" s="2"/>
      <c r="Z276" s="2"/>
    </row>
    <row r="277" spans="1:26" ht="12" customHeight="1">
      <c r="A277" s="62"/>
      <c r="B277" s="22" t="str">
        <f>K195</f>
        <v>POSSARD Yves 4C1420</v>
      </c>
      <c r="C277" s="21" t="s">
        <v>111</v>
      </c>
      <c r="D277" s="22" t="str">
        <f>K194</f>
        <v>VASLIN Guillaume 4C1564</v>
      </c>
      <c r="E277" s="4">
        <v>0</v>
      </c>
      <c r="F277" s="8" t="s">
        <v>111</v>
      </c>
      <c r="G277" s="4">
        <v>3</v>
      </c>
      <c r="H277" s="50" t="s">
        <v>96</v>
      </c>
      <c r="I277" s="22" t="str">
        <f>IF(TRIM(D277)="",B277,IF(TRIM(B277)="",D277,IF(AND(E277=0,G277=0),REPT("_",15),IF(E277=G277,REPT("? ",5),IF(N(E277)&gt;N(G277),B277,D277)))))</f>
        <v>VASLIN Guillaume 4C1564</v>
      </c>
      <c r="J277" s="39">
        <f>IF(AND(E277=0,G277=0),REPT("X",2),IF(E277=G277,REPT("X",2),IF(E277&gt;G277,"","")))</f>
      </c>
      <c r="K277" s="32" t="str">
        <f>IF(TRIM(D277)="","",IF(TRIM(B277)="","",IF(AND(E277=0,G277=0),REPT("_",15),IF(E277=G277,REPT("? ",5),IF(N(E277)&gt;N(G277),D277,B277)))))</f>
        <v>POSSARD Yves 4C1420</v>
      </c>
      <c r="L277" s="24"/>
      <c r="M277" s="18">
        <f>VLOOKUP(I277,[0]!cla,2,TRUE)</f>
        <v>1564</v>
      </c>
      <c r="N277" s="18">
        <f>VLOOKUP(I277,[0]!cla,3,TRUE)</f>
        <v>13</v>
      </c>
      <c r="O277" s="18">
        <f>VLOOKUP(K277,[0]!cla,2,TRUE)</f>
        <v>1420</v>
      </c>
      <c r="P277" s="18">
        <f>VLOOKUP(K277,[0]!cla,3,TRUE)</f>
        <v>13</v>
      </c>
      <c r="Q277" s="18" t="b">
        <f>IF(OR(T(E277)="f",T(G277)="f"),TRUE,(ISERROR(P277)))</f>
        <v>0</v>
      </c>
      <c r="V277" s="2"/>
      <c r="W277" s="2"/>
      <c r="X277" s="2"/>
      <c r="Y277" s="2"/>
      <c r="Z277" s="2"/>
    </row>
    <row r="278" spans="1:26" ht="12" customHeight="1">
      <c r="A278" s="62"/>
      <c r="B278" s="22"/>
      <c r="C278" s="22"/>
      <c r="D278" s="22"/>
      <c r="E278" s="4"/>
      <c r="F278" s="6"/>
      <c r="G278" s="4"/>
      <c r="H278" s="50" t="s">
        <v>96</v>
      </c>
      <c r="I278" s="22"/>
      <c r="J278" s="39"/>
      <c r="K278" s="32"/>
      <c r="L278" s="24"/>
      <c r="V278" s="2"/>
      <c r="W278" s="2"/>
      <c r="X278" s="2"/>
      <c r="Y278" s="2"/>
      <c r="Z278" s="2"/>
    </row>
    <row r="279" spans="1:26" ht="12" customHeight="1">
      <c r="A279" s="62"/>
      <c r="B279" s="61" t="s">
        <v>160</v>
      </c>
      <c r="C279" s="22"/>
      <c r="D279" s="22"/>
      <c r="E279" s="4"/>
      <c r="F279" s="6"/>
      <c r="G279" s="4"/>
      <c r="H279" s="50" t="s">
        <v>96</v>
      </c>
      <c r="I279" s="22"/>
      <c r="J279" s="39"/>
      <c r="K279" s="32"/>
      <c r="L279" s="24"/>
      <c r="V279" s="2"/>
      <c r="W279" s="2"/>
      <c r="X279" s="2"/>
      <c r="Y279" s="2"/>
      <c r="Z279" s="2"/>
    </row>
    <row r="280" spans="1:26" ht="12" customHeight="1">
      <c r="A280" s="62"/>
      <c r="B280" s="22" t="str">
        <f>I198</f>
        <v>BOUTET Christophe 5B2739</v>
      </c>
      <c r="C280" s="21" t="s">
        <v>111</v>
      </c>
      <c r="D280" s="22" t="str">
        <f>I199</f>
        <v>DUFAURE Thomas 4C1444</v>
      </c>
      <c r="E280" s="4">
        <v>0</v>
      </c>
      <c r="F280" s="8" t="s">
        <v>111</v>
      </c>
      <c r="G280" s="4">
        <v>3</v>
      </c>
      <c r="H280" s="50" t="s">
        <v>96</v>
      </c>
      <c r="I280" s="22" t="str">
        <f>IF(TRIM(D280)="",B280,IF(TRIM(B280)="",D280,IF(AND(E280=0,G280=0),REPT("_",15),IF(E280=G280,REPT("? ",5),IF(N(E280)&gt;N(G280),B280,D280)))))</f>
        <v>DUFAURE Thomas 4C1444</v>
      </c>
      <c r="J280" s="39">
        <f>IF(AND(E280=0,G280=0),REPT("X",2),IF(E280=G280,REPT("X",2),IF(E280&gt;G280,"","")))</f>
      </c>
      <c r="K280" s="32" t="str">
        <f>IF(TRIM(D280)="","",IF(TRIM(B280)="","",IF(AND(E280=0,G280=0),REPT("_",15),IF(E280=G280,REPT("? ",5),IF(N(E280)&gt;N(G280),D280,B280)))))</f>
        <v>BOUTET Christophe 5B2739</v>
      </c>
      <c r="L280" s="24"/>
      <c r="M280" s="18">
        <f>VLOOKUP(I280,[0]!cla,2,TRUE)</f>
        <v>1444</v>
      </c>
      <c r="N280" s="18">
        <f>VLOOKUP(I280,[0]!cla,3,TRUE)</f>
        <v>13</v>
      </c>
      <c r="O280" s="18">
        <f>VLOOKUP(K280,[0]!cla,2,TRUE)</f>
        <v>2739</v>
      </c>
      <c r="P280" s="18">
        <f>VLOOKUP(K280,[0]!cla,3,TRUE)</f>
        <v>16</v>
      </c>
      <c r="Q280" s="18" t="b">
        <f>IF(OR(T(E280)="f",T(G280)="f"),TRUE,(ISERROR(P280)))</f>
        <v>0</v>
      </c>
      <c r="V280" s="2"/>
      <c r="W280" s="2"/>
      <c r="X280" s="2"/>
      <c r="Y280" s="2"/>
      <c r="Z280" s="2"/>
    </row>
    <row r="281" spans="1:26" ht="12" customHeight="1">
      <c r="A281" s="62"/>
      <c r="B281" s="22"/>
      <c r="C281" s="22"/>
      <c r="D281" s="22"/>
      <c r="E281" s="4"/>
      <c r="F281" s="6"/>
      <c r="G281" s="4"/>
      <c r="H281" s="50" t="s">
        <v>96</v>
      </c>
      <c r="I281" s="22"/>
      <c r="J281" s="39"/>
      <c r="K281" s="32"/>
      <c r="L281" s="24"/>
      <c r="V281" s="2"/>
      <c r="W281" s="2"/>
      <c r="X281" s="2"/>
      <c r="Y281" s="2"/>
      <c r="Z281" s="2"/>
    </row>
    <row r="282" spans="1:26" ht="12" customHeight="1">
      <c r="A282" s="62"/>
      <c r="B282" s="61" t="s">
        <v>161</v>
      </c>
      <c r="C282" s="22"/>
      <c r="D282" s="22"/>
      <c r="E282" s="4"/>
      <c r="F282" s="6"/>
      <c r="G282" s="4"/>
      <c r="H282" s="50" t="s">
        <v>96</v>
      </c>
      <c r="I282" s="22"/>
      <c r="J282" s="39"/>
      <c r="K282" s="32"/>
      <c r="L282" s="24"/>
      <c r="V282" s="2"/>
      <c r="W282" s="2"/>
      <c r="X282" s="2"/>
      <c r="Y282" s="2"/>
      <c r="Z282" s="2"/>
    </row>
    <row r="283" spans="1:26" ht="12" customHeight="1">
      <c r="A283" s="62"/>
      <c r="B283" s="22" t="str">
        <f>K199</f>
        <v>COUTURIER Romain NC4100</v>
      </c>
      <c r="C283" s="21" t="s">
        <v>111</v>
      </c>
      <c r="D283" s="22" t="str">
        <f>K198</f>
        <v>CAMP Mickaël 4D1842</v>
      </c>
      <c r="E283" s="4">
        <v>3</v>
      </c>
      <c r="F283" s="8" t="s">
        <v>111</v>
      </c>
      <c r="G283" s="4">
        <v>0</v>
      </c>
      <c r="H283" s="50" t="s">
        <v>96</v>
      </c>
      <c r="I283" s="22" t="str">
        <f>IF(TRIM(D283)="",B283,IF(TRIM(B283)="",D283,IF(AND(E283=0,G283=0),REPT("_",15),IF(E283=G283,REPT("? ",5),IF(N(E283)&gt;N(G283),B283,D283)))))</f>
        <v>COUTURIER Romain NC4100</v>
      </c>
      <c r="J283" s="39">
        <f>IF(AND(E283=0,G283=0),REPT("X",2),IF(E283=G283,REPT("X",2),IF(E283&gt;G283,"","")))</f>
      </c>
      <c r="K283" s="32" t="str">
        <f>IF(TRIM(D283)="","",IF(TRIM(B283)="","",IF(AND(E283=0,G283=0),REPT("_",15),IF(E283=G283,REPT("? ",5),IF(N(E283)&gt;N(G283),D283,B283)))))</f>
        <v>CAMP Mickaël 4D1842</v>
      </c>
      <c r="L283" s="24"/>
      <c r="M283" s="18">
        <f>VLOOKUP(I283,[0]!cla,2,TRUE)</f>
        <v>4100</v>
      </c>
      <c r="N283" s="18">
        <f>VLOOKUP(I283,[0]!cla,3,TRUE)</f>
        <v>18</v>
      </c>
      <c r="O283" s="18">
        <f>VLOOKUP(K283,[0]!cla,2,TRUE)</f>
        <v>1842</v>
      </c>
      <c r="P283" s="18">
        <f>VLOOKUP(K283,[0]!cla,3,TRUE)</f>
        <v>14</v>
      </c>
      <c r="Q283" s="18" t="b">
        <f>IF(OR(T(E283)="f",T(G283)="f"),TRUE,(ISERROR(P283)))</f>
        <v>0</v>
      </c>
      <c r="V283" s="2"/>
      <c r="W283" s="2"/>
      <c r="X283" s="2"/>
      <c r="Y283" s="2"/>
      <c r="Z283" s="2"/>
    </row>
    <row r="284" spans="1:26" ht="12" customHeight="1">
      <c r="A284" s="62"/>
      <c r="B284" s="22"/>
      <c r="C284" s="22"/>
      <c r="D284" s="22"/>
      <c r="E284" s="4"/>
      <c r="F284" s="6"/>
      <c r="G284" s="4"/>
      <c r="H284" s="50" t="s">
        <v>96</v>
      </c>
      <c r="I284" s="22"/>
      <c r="J284" s="39"/>
      <c r="K284" s="32"/>
      <c r="L284" s="24"/>
      <c r="V284" s="2"/>
      <c r="W284" s="2"/>
      <c r="X284" s="2"/>
      <c r="Y284" s="2"/>
      <c r="Z284" s="2"/>
    </row>
    <row r="285" spans="1:26" ht="12" customHeight="1">
      <c r="A285" s="62"/>
      <c r="B285" s="61" t="s">
        <v>162</v>
      </c>
      <c r="C285" s="22"/>
      <c r="D285" s="22"/>
      <c r="E285" s="4"/>
      <c r="F285" s="6"/>
      <c r="G285" s="4"/>
      <c r="H285" s="50" t="s">
        <v>96</v>
      </c>
      <c r="I285" s="22"/>
      <c r="J285" s="39"/>
      <c r="K285" s="32"/>
      <c r="L285" s="24"/>
      <c r="V285" s="2"/>
      <c r="W285" s="2"/>
      <c r="X285" s="2"/>
      <c r="Y285" s="2"/>
      <c r="Z285" s="2"/>
    </row>
    <row r="286" spans="1:26" ht="12" customHeight="1">
      <c r="A286" s="62"/>
      <c r="B286" s="22" t="str">
        <f>I202</f>
        <v>GUERPILLON Bruno NC4100</v>
      </c>
      <c r="C286" s="21" t="s">
        <v>111</v>
      </c>
      <c r="D286" s="22" t="str">
        <f>I203</f>
        <v>KINDTS Wilfrid NC4100</v>
      </c>
      <c r="E286" s="4">
        <v>0</v>
      </c>
      <c r="F286" s="8" t="s">
        <v>111</v>
      </c>
      <c r="G286" s="4">
        <v>3</v>
      </c>
      <c r="H286" s="50" t="s">
        <v>96</v>
      </c>
      <c r="I286" s="22" t="str">
        <f>IF(TRIM(D286)="",B286,IF(TRIM(B286)="",D286,IF(AND(E286=0,G286=0),REPT("_",15),IF(E286=G286,REPT("? ",5),IF(N(E286)&gt;N(G286),B286,D286)))))</f>
        <v>KINDTS Wilfrid NC4100</v>
      </c>
      <c r="J286" s="39">
        <f>IF(AND(E286=0,G286=0),REPT("X",2),IF(E286=G286,REPT("X",2),IF(E286&gt;G286,"","")))</f>
      </c>
      <c r="K286" s="32" t="str">
        <f>IF(TRIM(D286)="","",IF(TRIM(B286)="","",IF(AND(E286=0,G286=0),REPT("_",15),IF(E286=G286,REPT("? ",5),IF(N(E286)&gt;N(G286),D286,B286)))))</f>
        <v>GUERPILLON Bruno NC4100</v>
      </c>
      <c r="L286" s="24"/>
      <c r="M286" s="18">
        <f>VLOOKUP(I286,[0]!cla,2,TRUE)</f>
        <v>4100</v>
      </c>
      <c r="N286" s="18">
        <f>VLOOKUP(I286,[0]!cla,3,TRUE)</f>
        <v>18</v>
      </c>
      <c r="O286" s="18">
        <f>VLOOKUP(K286,[0]!cla,2,TRUE)</f>
        <v>4100</v>
      </c>
      <c r="P286" s="18">
        <f>VLOOKUP(K286,[0]!cla,3,TRUE)</f>
        <v>18</v>
      </c>
      <c r="Q286" s="18" t="b">
        <f>IF(OR(T(E286)="f",T(G286)="f"),TRUE,(ISERROR(P286)))</f>
        <v>0</v>
      </c>
      <c r="V286" s="2"/>
      <c r="W286" s="2"/>
      <c r="X286" s="2"/>
      <c r="Y286" s="2"/>
      <c r="Z286" s="2"/>
    </row>
    <row r="287" spans="1:26" ht="12" customHeight="1">
      <c r="A287" s="62"/>
      <c r="B287" s="22"/>
      <c r="C287" s="22"/>
      <c r="D287" s="22"/>
      <c r="E287" s="4"/>
      <c r="F287" s="6"/>
      <c r="G287" s="4"/>
      <c r="H287" s="50" t="s">
        <v>96</v>
      </c>
      <c r="I287" s="22"/>
      <c r="J287" s="39"/>
      <c r="K287" s="32"/>
      <c r="L287" s="24"/>
      <c r="V287" s="2"/>
      <c r="W287" s="2"/>
      <c r="X287" s="2"/>
      <c r="Y287" s="2"/>
      <c r="Z287" s="2"/>
    </row>
    <row r="288" spans="1:26" ht="12" customHeight="1">
      <c r="A288" s="62"/>
      <c r="B288" s="61" t="s">
        <v>163</v>
      </c>
      <c r="C288" s="22"/>
      <c r="D288" s="22"/>
      <c r="E288" s="4"/>
      <c r="F288" s="6"/>
      <c r="G288" s="4"/>
      <c r="H288" s="50" t="s">
        <v>96</v>
      </c>
      <c r="I288" s="22"/>
      <c r="J288" s="39"/>
      <c r="K288" s="32"/>
      <c r="L288" s="24"/>
      <c r="V288" s="2"/>
      <c r="W288" s="2"/>
      <c r="X288" s="2"/>
      <c r="Y288" s="2"/>
      <c r="Z288" s="2"/>
    </row>
    <row r="289" spans="1:26" ht="12" customHeight="1">
      <c r="A289" s="62"/>
      <c r="B289" s="22" t="str">
        <f>K203</f>
        <v>DACHARRY Didier NC4100</v>
      </c>
      <c r="C289" s="21" t="s">
        <v>111</v>
      </c>
      <c r="D289" s="22" t="str">
        <f>K202</f>
        <v>CARRE Romain NC4100</v>
      </c>
      <c r="E289" s="4">
        <v>3</v>
      </c>
      <c r="F289" s="8" t="s">
        <v>111</v>
      </c>
      <c r="G289" s="4" t="s">
        <v>239</v>
      </c>
      <c r="H289" s="50" t="s">
        <v>96</v>
      </c>
      <c r="I289" s="22" t="str">
        <f>IF(TRIM(D289)="",B289,IF(TRIM(B289)="",D289,IF(AND(E289=0,G289=0),REPT("_",15),IF(E289=G289,REPT("? ",5),IF(N(E289)&gt;N(G289),B289,D289)))))</f>
        <v>DACHARRY Didier NC4100</v>
      </c>
      <c r="J289" s="39">
        <f>IF(AND(E289=0,G289=0),REPT("X",2),IF(E289=G289,REPT("X",2),IF(E289&gt;G289,"","")))</f>
      </c>
      <c r="K289" s="32" t="str">
        <f>IF(TRIM(D289)="","",IF(TRIM(B289)="","",IF(AND(E289=0,G289=0),REPT("_",15),IF(E289=G289,REPT("? ",5),IF(N(E289)&gt;N(G289),D289,B289)))))</f>
        <v>CARRE Romain NC4100</v>
      </c>
      <c r="L289" s="24"/>
      <c r="M289" s="18">
        <f>VLOOKUP(I289,[0]!cla,2,TRUE)</f>
        <v>4100</v>
      </c>
      <c r="N289" s="18">
        <f>VLOOKUP(I289,[0]!cla,3,TRUE)</f>
        <v>18</v>
      </c>
      <c r="O289" s="18">
        <f>VLOOKUP(K289,[0]!cla,2,TRUE)</f>
        <v>4100</v>
      </c>
      <c r="P289" s="18">
        <f>VLOOKUP(K289,[0]!cla,3,TRUE)</f>
        <v>18</v>
      </c>
      <c r="Q289" s="18" t="b">
        <f>IF(OR(T(E289)="f",T(G289)="f"),TRUE,(ISERROR(P289)))</f>
        <v>1</v>
      </c>
      <c r="V289" s="2"/>
      <c r="W289" s="2"/>
      <c r="X289" s="2"/>
      <c r="Y289" s="2"/>
      <c r="Z289" s="2"/>
    </row>
    <row r="290" spans="1:26" ht="12" customHeight="1">
      <c r="A290" s="62"/>
      <c r="B290" s="22"/>
      <c r="C290" s="22"/>
      <c r="D290" s="22"/>
      <c r="E290" s="4"/>
      <c r="F290" s="6"/>
      <c r="G290" s="4"/>
      <c r="H290" s="50" t="s">
        <v>96</v>
      </c>
      <c r="I290" s="22"/>
      <c r="J290" s="39"/>
      <c r="K290" s="32"/>
      <c r="L290" s="24"/>
      <c r="V290" s="2"/>
      <c r="W290" s="2"/>
      <c r="X290" s="2"/>
      <c r="Y290" s="2"/>
      <c r="Z290" s="2"/>
    </row>
    <row r="291" spans="1:26" ht="12" customHeight="1">
      <c r="A291" s="62"/>
      <c r="B291" s="61" t="s">
        <v>164</v>
      </c>
      <c r="C291" s="22"/>
      <c r="D291" s="22"/>
      <c r="E291" s="4"/>
      <c r="F291" s="6"/>
      <c r="G291" s="4"/>
      <c r="H291" s="50" t="s">
        <v>96</v>
      </c>
      <c r="I291" s="22"/>
      <c r="J291" s="39"/>
      <c r="K291" s="32"/>
      <c r="L291" s="24"/>
      <c r="V291" s="2"/>
      <c r="W291" s="2"/>
      <c r="X291" s="2"/>
      <c r="Y291" s="2"/>
      <c r="Z291" s="2"/>
    </row>
    <row r="292" spans="1:26" ht="12" customHeight="1">
      <c r="A292" s="62"/>
      <c r="B292" s="22" t="str">
        <f>I206</f>
        <v>LEOTIN Pierre NC4100</v>
      </c>
      <c r="C292" s="21" t="s">
        <v>111</v>
      </c>
      <c r="D292" s="22" t="str">
        <f>I207</f>
        <v>VERGNE Jean Marc NC4100</v>
      </c>
      <c r="E292" s="4">
        <v>3</v>
      </c>
      <c r="F292" s="8" t="s">
        <v>111</v>
      </c>
      <c r="G292" s="4">
        <v>0</v>
      </c>
      <c r="H292" s="50" t="s">
        <v>96</v>
      </c>
      <c r="I292" s="22" t="str">
        <f>IF(TRIM(D292)="",B292,IF(TRIM(B292)="",D292,IF(AND(E292=0,G292=0),REPT("_",15),IF(E292=G292,REPT("? ",5),IF(N(E292)&gt;N(G292),B292,D292)))))</f>
        <v>LEOTIN Pierre NC4100</v>
      </c>
      <c r="J292" s="39">
        <f>IF(AND(E292=0,G292=0),REPT("X",2),IF(E292=G292,REPT("X",2),IF(E292&gt;G292,"","")))</f>
      </c>
      <c r="K292" s="32" t="str">
        <f>IF(TRIM(D292)="","",IF(TRIM(B292)="","",IF(AND(E292=0,G292=0),REPT("_",15),IF(E292=G292,REPT("? ",5),IF(N(E292)&gt;N(G292),D292,B292)))))</f>
        <v>VERGNE Jean Marc NC4100</v>
      </c>
      <c r="L292" s="24"/>
      <c r="M292" s="18">
        <f>VLOOKUP(I292,[0]!cla,2,TRUE)</f>
        <v>4100</v>
      </c>
      <c r="N292" s="18">
        <f>VLOOKUP(I292,[0]!cla,3,TRUE)</f>
        <v>18</v>
      </c>
      <c r="O292" s="18">
        <f>VLOOKUP(K292,[0]!cla,2,TRUE)</f>
        <v>4100</v>
      </c>
      <c r="P292" s="18">
        <f>VLOOKUP(K292,[0]!cla,3,TRUE)</f>
        <v>18</v>
      </c>
      <c r="Q292" s="18" t="b">
        <f>IF(OR(T(E292)="f",T(G292)="f"),TRUE,(ISERROR(P292)))</f>
        <v>0</v>
      </c>
      <c r="V292" s="2"/>
      <c r="W292" s="2"/>
      <c r="X292" s="2"/>
      <c r="Y292" s="2"/>
      <c r="Z292" s="2"/>
    </row>
    <row r="293" spans="1:26" ht="12" customHeight="1">
      <c r="A293" s="62"/>
      <c r="B293" s="22"/>
      <c r="C293" s="22"/>
      <c r="D293" s="22"/>
      <c r="E293" s="4"/>
      <c r="F293" s="6"/>
      <c r="G293" s="4"/>
      <c r="H293" s="50" t="s">
        <v>96</v>
      </c>
      <c r="I293" s="22"/>
      <c r="J293" s="39"/>
      <c r="K293" s="32"/>
      <c r="L293" s="24"/>
      <c r="V293" s="2"/>
      <c r="W293" s="2"/>
      <c r="X293" s="2"/>
      <c r="Y293" s="2"/>
      <c r="Z293" s="2"/>
    </row>
    <row r="294" spans="1:26" ht="12" customHeight="1">
      <c r="A294" s="62"/>
      <c r="B294" s="61" t="s">
        <v>165</v>
      </c>
      <c r="C294" s="22"/>
      <c r="D294" s="22"/>
      <c r="E294" s="4"/>
      <c r="F294" s="6"/>
      <c r="G294" s="4"/>
      <c r="H294" s="50" t="s">
        <v>96</v>
      </c>
      <c r="I294" s="22"/>
      <c r="J294" s="39"/>
      <c r="K294" s="32"/>
      <c r="L294" s="24"/>
      <c r="V294" s="2"/>
      <c r="W294" s="2"/>
      <c r="X294" s="2"/>
      <c r="Y294" s="2"/>
      <c r="Z294" s="2"/>
    </row>
    <row r="295" spans="1:26" ht="12" customHeight="1">
      <c r="A295" s="62"/>
      <c r="B295" s="22" t="str">
        <f>K207</f>
        <v>POUTAYS Richard 4D1907</v>
      </c>
      <c r="C295" s="21" t="s">
        <v>111</v>
      </c>
      <c r="D295" s="22" t="str">
        <f>K206</f>
        <v>SARRADE LOUCHEUR Arthur NC4100</v>
      </c>
      <c r="E295" s="4" t="s">
        <v>239</v>
      </c>
      <c r="F295" s="8" t="s">
        <v>111</v>
      </c>
      <c r="G295" s="4">
        <v>3</v>
      </c>
      <c r="H295" s="50" t="s">
        <v>96</v>
      </c>
      <c r="I295" s="22" t="str">
        <f>IF(TRIM(D295)="",B295,IF(TRIM(B295)="",D295,IF(AND(E295=0,G295=0),REPT("_",15),IF(E295=G295,REPT("? ",5),IF(N(E295)&gt;N(G295),B295,D295)))))</f>
        <v>SARRADE LOUCHEUR Arthur NC4100</v>
      </c>
      <c r="J295" s="39">
        <f>IF(AND(E295=0,G295=0),REPT("X",2),IF(E295=G295,REPT("X",2),IF(E295&gt;G295,"","")))</f>
      </c>
      <c r="K295" s="32" t="str">
        <f>IF(TRIM(D295)="","",IF(TRIM(B295)="","",IF(AND(E295=0,G295=0),REPT("_",15),IF(E295=G295,REPT("? ",5),IF(N(E295)&gt;N(G295),D295,B295)))))</f>
        <v>POUTAYS Richard 4D1907</v>
      </c>
      <c r="L295" s="24"/>
      <c r="M295" s="18">
        <f>VLOOKUP(I295,[0]!cla,2,TRUE)</f>
        <v>4100</v>
      </c>
      <c r="N295" s="18">
        <f>VLOOKUP(I295,[0]!cla,3,TRUE)</f>
        <v>18</v>
      </c>
      <c r="O295" s="18">
        <f>VLOOKUP(K295,[0]!cla,2,TRUE)</f>
        <v>1907</v>
      </c>
      <c r="P295" s="18">
        <f>VLOOKUP(K295,[0]!cla,3,TRUE)</f>
        <v>14</v>
      </c>
      <c r="Q295" s="18" t="b">
        <f>IF(OR(T(E295)="f",T(G295)="f"),TRUE,(ISERROR(P295)))</f>
        <v>1</v>
      </c>
      <c r="V295" s="2"/>
      <c r="W295" s="2"/>
      <c r="X295" s="2"/>
      <c r="Y295" s="2"/>
      <c r="Z295" s="2"/>
    </row>
    <row r="296" spans="1:26" ht="12" customHeight="1">
      <c r="A296" s="62"/>
      <c r="B296" s="22"/>
      <c r="C296" s="22"/>
      <c r="D296" s="22"/>
      <c r="E296" s="4"/>
      <c r="F296" s="6"/>
      <c r="G296" s="4"/>
      <c r="H296" s="50" t="s">
        <v>96</v>
      </c>
      <c r="I296" s="22"/>
      <c r="J296" s="39"/>
      <c r="K296" s="32"/>
      <c r="L296" s="24"/>
      <c r="V296" s="2"/>
      <c r="W296" s="2"/>
      <c r="X296" s="2"/>
      <c r="Y296" s="2"/>
      <c r="Z296" s="2"/>
    </row>
    <row r="297" spans="1:26" ht="12" customHeight="1">
      <c r="A297" s="62"/>
      <c r="B297" s="61" t="s">
        <v>166</v>
      </c>
      <c r="C297" s="22"/>
      <c r="D297" s="22"/>
      <c r="E297" s="4"/>
      <c r="F297" s="6"/>
      <c r="G297" s="4"/>
      <c r="H297" s="50" t="s">
        <v>96</v>
      </c>
      <c r="I297" s="22"/>
      <c r="J297" s="39"/>
      <c r="K297" s="32"/>
      <c r="L297" s="24"/>
      <c r="V297" s="2"/>
      <c r="W297" s="2"/>
      <c r="X297" s="2"/>
      <c r="Y297" s="2"/>
      <c r="Z297" s="2"/>
    </row>
    <row r="298" spans="1:26" ht="12" customHeight="1">
      <c r="A298" s="62"/>
      <c r="B298" s="22">
        <f>I210</f>
      </c>
      <c r="C298" s="21" t="s">
        <v>111</v>
      </c>
      <c r="D298" s="22">
        <f>I211</f>
      </c>
      <c r="E298" s="4"/>
      <c r="F298" s="8" t="s">
        <v>111</v>
      </c>
      <c r="G298" s="4"/>
      <c r="H298" s="50" t="s">
        <v>96</v>
      </c>
      <c r="I298" s="22">
        <f>IF(TRIM(D298)="",B298,IF(TRIM(B298)="",D298,IF(AND(E298=0,G298=0),REPT("_",15),IF(E298=G298,REPT("? ",5),IF(N(E298)&gt;N(G298),B298,D298)))))</f>
      </c>
      <c r="J298" s="39" t="str">
        <f>IF(AND(E298=0,G298=0),REPT("X",2),IF(E298=G298,REPT("X",2),IF(E298&gt;G298,"","")))</f>
        <v>XX</v>
      </c>
      <c r="K298" s="32">
        <f>IF(TRIM(D298)="","",IF(TRIM(B298)="","",IF(AND(E298=0,G298=0),REPT("_",15),IF(E298=G298,REPT("? ",5),IF(N(E298)&gt;N(G298),D298,B298)))))</f>
      </c>
      <c r="L298" s="24"/>
      <c r="M298" s="18" t="e">
        <f>VLOOKUP(I298,[0]!cla,2,TRUE)</f>
        <v>#VALUE!</v>
      </c>
      <c r="N298" s="18" t="e">
        <f>VLOOKUP(I298,[0]!cla,3,TRUE)</f>
        <v>#VALUE!</v>
      </c>
      <c r="O298" s="18" t="e">
        <f>VLOOKUP(K298,[0]!cla,2,TRUE)</f>
        <v>#VALUE!</v>
      </c>
      <c r="P298" s="18" t="e">
        <f>VLOOKUP(K298,[0]!cla,3,TRUE)</f>
        <v>#VALUE!</v>
      </c>
      <c r="Q298" s="18" t="b">
        <f>IF(OR(T(E298)="f",T(G298)="f"),TRUE,(ISERROR(P298)))</f>
        <v>1</v>
      </c>
      <c r="V298" s="2"/>
      <c r="W298" s="2"/>
      <c r="X298" s="2"/>
      <c r="Y298" s="2"/>
      <c r="Z298" s="2"/>
    </row>
    <row r="299" spans="1:26" ht="12" customHeight="1">
      <c r="A299" s="62"/>
      <c r="B299" s="22"/>
      <c r="C299" s="22"/>
      <c r="D299" s="22"/>
      <c r="E299" s="4"/>
      <c r="F299" s="6"/>
      <c r="G299" s="4"/>
      <c r="H299" s="50" t="s">
        <v>96</v>
      </c>
      <c r="I299" s="22"/>
      <c r="J299" s="39"/>
      <c r="K299" s="32"/>
      <c r="L299" s="24"/>
      <c r="V299" s="2"/>
      <c r="W299" s="2"/>
      <c r="X299" s="2"/>
      <c r="Y299" s="2"/>
      <c r="Z299" s="2"/>
    </row>
    <row r="300" spans="1:26" ht="12" customHeight="1">
      <c r="A300" s="62"/>
      <c r="B300" s="61" t="s">
        <v>167</v>
      </c>
      <c r="C300" s="22"/>
      <c r="D300" s="22"/>
      <c r="E300" s="4"/>
      <c r="F300" s="6"/>
      <c r="G300" s="4"/>
      <c r="H300" s="50" t="s">
        <v>96</v>
      </c>
      <c r="I300" s="22"/>
      <c r="J300" s="39"/>
      <c r="K300" s="32"/>
      <c r="L300" s="24"/>
      <c r="V300" s="2"/>
      <c r="W300" s="2"/>
      <c r="X300" s="2"/>
      <c r="Y300" s="2"/>
      <c r="Z300" s="2"/>
    </row>
    <row r="301" spans="1:26" ht="12" customHeight="1">
      <c r="A301" s="62"/>
      <c r="B301" s="22">
        <f>K211</f>
      </c>
      <c r="C301" s="21" t="s">
        <v>111</v>
      </c>
      <c r="D301" s="22">
        <f>K210</f>
      </c>
      <c r="E301" s="4"/>
      <c r="F301" s="8" t="s">
        <v>111</v>
      </c>
      <c r="G301" s="4"/>
      <c r="H301" s="50" t="s">
        <v>96</v>
      </c>
      <c r="I301" s="22">
        <f>IF(TRIM(D301)="",B301,IF(TRIM(B301)="",D301,IF(AND(E301=0,G301=0),REPT("_",15),IF(E301=G301,REPT("? ",5),IF(N(E301)&gt;N(G301),B301,D301)))))</f>
      </c>
      <c r="J301" s="39" t="str">
        <f>IF(AND(E301=0,G301=0),REPT("X",2),IF(E301=G301,REPT("X",2),IF(E301&gt;G301,"","")))</f>
        <v>XX</v>
      </c>
      <c r="K301" s="32">
        <f>IF(TRIM(D301)="","",IF(TRIM(B301)="","",IF(AND(E301=0,G301=0),REPT("_",15),IF(E301=G301,REPT("? ",5),IF(N(E301)&gt;N(G301),D301,B301)))))</f>
      </c>
      <c r="L301" s="24"/>
      <c r="M301" s="18" t="e">
        <f>VLOOKUP(I301,[0]!cla,2,TRUE)</f>
        <v>#VALUE!</v>
      </c>
      <c r="N301" s="18" t="e">
        <f>VLOOKUP(I301,[0]!cla,3,TRUE)</f>
        <v>#VALUE!</v>
      </c>
      <c r="O301" s="18" t="e">
        <f>VLOOKUP(K301,[0]!cla,2,TRUE)</f>
        <v>#VALUE!</v>
      </c>
      <c r="P301" s="18" t="e">
        <f>VLOOKUP(K301,[0]!cla,3,TRUE)</f>
        <v>#VALUE!</v>
      </c>
      <c r="Q301" s="18" t="b">
        <f>IF(OR(T(E301)="f",T(G301)="f"),TRUE,(ISERROR(P301)))</f>
        <v>1</v>
      </c>
      <c r="V301" s="2"/>
      <c r="W301" s="2"/>
      <c r="X301" s="2"/>
      <c r="Y301" s="2"/>
      <c r="Z301" s="2"/>
    </row>
    <row r="302" spans="1:26" ht="12" customHeight="1">
      <c r="A302" s="62"/>
      <c r="B302" s="22"/>
      <c r="C302" s="22"/>
      <c r="D302" s="22"/>
      <c r="E302" s="4"/>
      <c r="F302" s="6"/>
      <c r="G302" s="4"/>
      <c r="H302" s="50" t="s">
        <v>96</v>
      </c>
      <c r="I302" s="22"/>
      <c r="J302" s="39"/>
      <c r="K302" s="32"/>
      <c r="L302" s="24"/>
      <c r="V302" s="2"/>
      <c r="W302" s="2"/>
      <c r="X302" s="2"/>
      <c r="Y302" s="2"/>
      <c r="Z302" s="2"/>
    </row>
    <row r="303" spans="1:26" ht="12" customHeight="1">
      <c r="A303" s="62"/>
      <c r="B303" s="61" t="s">
        <v>168</v>
      </c>
      <c r="C303" s="22"/>
      <c r="D303" s="22"/>
      <c r="E303" s="4"/>
      <c r="F303" s="6"/>
      <c r="G303" s="4"/>
      <c r="H303" s="50" t="s">
        <v>96</v>
      </c>
      <c r="I303" s="22"/>
      <c r="J303" s="39"/>
      <c r="K303" s="32"/>
      <c r="L303" s="24"/>
      <c r="V303" s="2"/>
      <c r="W303" s="2"/>
      <c r="X303" s="2"/>
      <c r="Y303" s="2"/>
      <c r="Z303" s="2"/>
    </row>
    <row r="304" spans="1:26" ht="12" customHeight="1">
      <c r="A304" s="62"/>
      <c r="B304" s="22">
        <f>I214</f>
      </c>
      <c r="C304" s="21" t="s">
        <v>111</v>
      </c>
      <c r="D304" s="22">
        <f>I215</f>
      </c>
      <c r="E304" s="4"/>
      <c r="F304" s="8" t="s">
        <v>111</v>
      </c>
      <c r="G304" s="4"/>
      <c r="H304" s="50" t="s">
        <v>96</v>
      </c>
      <c r="I304" s="22">
        <f>IF(TRIM(D304)="",B304,IF(TRIM(B304)="",D304,IF(AND(E304=0,G304=0),REPT("_",15),IF(E304=G304,REPT("? ",5),IF(N(E304)&gt;N(G304),B304,D304)))))</f>
      </c>
      <c r="J304" s="39" t="str">
        <f>IF(AND(E304=0,G304=0),REPT("X",2),IF(E304=G304,REPT("X",2),IF(E304&gt;G304,"","")))</f>
        <v>XX</v>
      </c>
      <c r="K304" s="32">
        <f>IF(TRIM(D304)="","",IF(TRIM(B304)="","",IF(AND(E304=0,G304=0),REPT("_",15),IF(E304=G304,REPT("? ",5),IF(N(E304)&gt;N(G304),D304,B304)))))</f>
      </c>
      <c r="L304" s="24"/>
      <c r="M304" s="18" t="e">
        <f>VLOOKUP(I304,[0]!cla,2,TRUE)</f>
        <v>#VALUE!</v>
      </c>
      <c r="N304" s="18" t="e">
        <f>VLOOKUP(I304,[0]!cla,3,TRUE)</f>
        <v>#VALUE!</v>
      </c>
      <c r="O304" s="18" t="e">
        <f>VLOOKUP(K304,[0]!cla,2,TRUE)</f>
        <v>#VALUE!</v>
      </c>
      <c r="P304" s="18" t="e">
        <f>VLOOKUP(K304,[0]!cla,3,TRUE)</f>
        <v>#VALUE!</v>
      </c>
      <c r="Q304" s="18" t="b">
        <f>IF(OR(T(E304)="f",T(G304)="f"),TRUE,(ISERROR(P304)))</f>
        <v>1</v>
      </c>
      <c r="V304" s="2"/>
      <c r="W304" s="2"/>
      <c r="X304" s="2"/>
      <c r="Y304" s="2"/>
      <c r="Z304" s="2"/>
    </row>
    <row r="305" spans="1:26" ht="12" customHeight="1">
      <c r="A305" s="62"/>
      <c r="B305" s="22"/>
      <c r="C305" s="22"/>
      <c r="D305" s="22"/>
      <c r="E305" s="4"/>
      <c r="F305" s="6"/>
      <c r="G305" s="4"/>
      <c r="H305" s="50" t="s">
        <v>96</v>
      </c>
      <c r="I305" s="22"/>
      <c r="J305" s="39"/>
      <c r="K305" s="32"/>
      <c r="L305" s="24"/>
      <c r="V305" s="2"/>
      <c r="W305" s="2"/>
      <c r="X305" s="2"/>
      <c r="Y305" s="2"/>
      <c r="Z305" s="2"/>
    </row>
    <row r="306" spans="1:26" ht="12" customHeight="1">
      <c r="A306" s="62"/>
      <c r="B306" s="61" t="s">
        <v>169</v>
      </c>
      <c r="C306" s="22"/>
      <c r="D306" s="22"/>
      <c r="E306" s="4"/>
      <c r="F306" s="6"/>
      <c r="G306" s="4"/>
      <c r="H306" s="50" t="s">
        <v>96</v>
      </c>
      <c r="I306" s="22"/>
      <c r="J306" s="39"/>
      <c r="K306" s="32"/>
      <c r="L306" s="24"/>
      <c r="V306" s="2"/>
      <c r="W306" s="2"/>
      <c r="X306" s="2"/>
      <c r="Y306" s="2"/>
      <c r="Z306" s="2"/>
    </row>
    <row r="307" spans="1:26" ht="12" customHeight="1">
      <c r="A307" s="62"/>
      <c r="B307" s="22">
        <f>K215</f>
      </c>
      <c r="C307" s="21" t="s">
        <v>111</v>
      </c>
      <c r="D307" s="22">
        <f>K214</f>
      </c>
      <c r="E307" s="4"/>
      <c r="F307" s="8" t="s">
        <v>111</v>
      </c>
      <c r="G307" s="4"/>
      <c r="H307" s="50" t="s">
        <v>96</v>
      </c>
      <c r="I307" s="22">
        <f>IF(TRIM(D307)="",B307,IF(TRIM(B307)="",D307,IF(AND(E307=0,G307=0),REPT("_",15),IF(E307=G307,REPT("? ",5),IF(N(E307)&gt;N(G307),B307,D307)))))</f>
      </c>
      <c r="J307" s="39" t="str">
        <f>IF(AND(E307=0,G307=0),REPT("X",2),IF(E307=G307,REPT("X",2),IF(E307&gt;G307,"","")))</f>
        <v>XX</v>
      </c>
      <c r="K307" s="32">
        <f>IF(TRIM(D307)="","",IF(TRIM(B307)="","",IF(AND(E307=0,G307=0),REPT("_",15),IF(E307=G307,REPT("? ",5),IF(N(E307)&gt;N(G307),D307,B307)))))</f>
      </c>
      <c r="L307" s="24"/>
      <c r="M307" s="18" t="e">
        <f>VLOOKUP(I307,[0]!cla,2,TRUE)</f>
        <v>#VALUE!</v>
      </c>
      <c r="N307" s="18" t="e">
        <f>VLOOKUP(I307,[0]!cla,3,TRUE)</f>
        <v>#VALUE!</v>
      </c>
      <c r="O307" s="18" t="e">
        <f>VLOOKUP(K307,[0]!cla,2,TRUE)</f>
        <v>#VALUE!</v>
      </c>
      <c r="P307" s="18" t="e">
        <f>VLOOKUP(K307,[0]!cla,3,TRUE)</f>
        <v>#VALUE!</v>
      </c>
      <c r="Q307" s="18" t="b">
        <f>IF(OR(T(E307)="f",T(G307)="f"),TRUE,(ISERROR(P307)))</f>
        <v>1</v>
      </c>
      <c r="V307" s="2"/>
      <c r="W307" s="2"/>
      <c r="X307" s="2"/>
      <c r="Y307" s="2"/>
      <c r="Z307" s="2"/>
    </row>
    <row r="308" spans="1:26" ht="12" customHeight="1">
      <c r="A308" s="62"/>
      <c r="B308" s="22"/>
      <c r="C308" s="22"/>
      <c r="D308" s="22"/>
      <c r="E308" s="4"/>
      <c r="F308" s="6"/>
      <c r="G308" s="4"/>
      <c r="H308" s="50" t="s">
        <v>96</v>
      </c>
      <c r="I308" s="22"/>
      <c r="J308" s="39"/>
      <c r="K308" s="32"/>
      <c r="L308" s="24"/>
      <c r="V308" s="2"/>
      <c r="W308" s="2"/>
      <c r="X308" s="2"/>
      <c r="Y308" s="2"/>
      <c r="Z308" s="2"/>
    </row>
    <row r="309" spans="1:26" ht="12" customHeight="1">
      <c r="A309" s="62"/>
      <c r="B309" s="61" t="s">
        <v>170</v>
      </c>
      <c r="C309" s="22"/>
      <c r="D309" s="22"/>
      <c r="E309" s="4"/>
      <c r="F309" s="6"/>
      <c r="G309" s="4"/>
      <c r="H309" s="50" t="s">
        <v>96</v>
      </c>
      <c r="I309" s="22"/>
      <c r="J309" s="39"/>
      <c r="K309" s="32"/>
      <c r="L309" s="24"/>
      <c r="V309" s="2"/>
      <c r="W309" s="2"/>
      <c r="X309" s="2"/>
      <c r="Y309" s="2"/>
      <c r="Z309" s="2"/>
    </row>
    <row r="310" spans="1:26" ht="12" customHeight="1">
      <c r="A310" s="62"/>
      <c r="B310" s="22">
        <f>I218</f>
      </c>
      <c r="C310" s="21" t="s">
        <v>111</v>
      </c>
      <c r="D310" s="22">
        <f>I219</f>
      </c>
      <c r="E310" s="4"/>
      <c r="F310" s="8" t="s">
        <v>111</v>
      </c>
      <c r="G310" s="4"/>
      <c r="H310" s="50" t="s">
        <v>96</v>
      </c>
      <c r="I310" s="22">
        <f>IF(TRIM(D310)="",B310,IF(TRIM(B310)="",D310,IF(AND(E310=0,G310=0),REPT("_",15),IF(E310=G310,REPT("? ",5),IF(N(E310)&gt;N(G310),B310,D310)))))</f>
      </c>
      <c r="J310" s="39" t="str">
        <f>IF(AND(E310=0,G310=0),REPT("X",2),IF(E310=G310,REPT("X",2),IF(E310&gt;G310,"","")))</f>
        <v>XX</v>
      </c>
      <c r="K310" s="32">
        <f>IF(TRIM(D310)="","",IF(TRIM(B310)="","",IF(AND(E310=0,G310=0),REPT("_",15),IF(E310=G310,REPT("? ",5),IF(N(E310)&gt;N(G310),D310,B310)))))</f>
      </c>
      <c r="L310" s="24"/>
      <c r="M310" s="18" t="e">
        <f>VLOOKUP(I310,[0]!cla,2,TRUE)</f>
        <v>#VALUE!</v>
      </c>
      <c r="N310" s="18" t="e">
        <f>VLOOKUP(I310,[0]!cla,3,TRUE)</f>
        <v>#VALUE!</v>
      </c>
      <c r="O310" s="18" t="e">
        <f>VLOOKUP(K310,[0]!cla,2,TRUE)</f>
        <v>#VALUE!</v>
      </c>
      <c r="P310" s="18" t="e">
        <f>VLOOKUP(K310,[0]!cla,3,TRUE)</f>
        <v>#VALUE!</v>
      </c>
      <c r="Q310" s="18" t="b">
        <f>IF(OR(T(E310)="f",T(G310)="f"),TRUE,(ISERROR(P310)))</f>
        <v>1</v>
      </c>
      <c r="V310" s="2"/>
      <c r="W310" s="2"/>
      <c r="X310" s="2"/>
      <c r="Y310" s="2"/>
      <c r="Z310" s="2"/>
    </row>
    <row r="311" spans="1:26" ht="12" customHeight="1">
      <c r="A311" s="62"/>
      <c r="B311" s="22"/>
      <c r="C311" s="22"/>
      <c r="D311" s="22"/>
      <c r="E311" s="4"/>
      <c r="F311" s="6"/>
      <c r="G311" s="4"/>
      <c r="H311" s="50" t="s">
        <v>96</v>
      </c>
      <c r="I311" s="22"/>
      <c r="J311" s="39"/>
      <c r="K311" s="32"/>
      <c r="L311" s="24"/>
      <c r="V311" s="2"/>
      <c r="W311" s="2"/>
      <c r="X311" s="2"/>
      <c r="Y311" s="2"/>
      <c r="Z311" s="2"/>
    </row>
    <row r="312" spans="1:26" ht="12" customHeight="1">
      <c r="A312" s="62"/>
      <c r="B312" s="61" t="s">
        <v>171</v>
      </c>
      <c r="C312" s="22"/>
      <c r="D312" s="22"/>
      <c r="E312" s="4"/>
      <c r="F312" s="6"/>
      <c r="G312" s="4"/>
      <c r="H312" s="50" t="s">
        <v>96</v>
      </c>
      <c r="I312" s="22"/>
      <c r="J312" s="39"/>
      <c r="K312" s="32"/>
      <c r="L312" s="24"/>
      <c r="V312" s="2"/>
      <c r="W312" s="2"/>
      <c r="X312" s="2"/>
      <c r="Y312" s="2"/>
      <c r="Z312" s="2"/>
    </row>
    <row r="313" spans="1:26" ht="12" customHeight="1">
      <c r="A313" s="62"/>
      <c r="B313" s="22">
        <f>K219</f>
      </c>
      <c r="C313" s="21" t="s">
        <v>111</v>
      </c>
      <c r="D313" s="22">
        <f>K218</f>
      </c>
      <c r="E313" s="4"/>
      <c r="F313" s="8" t="s">
        <v>111</v>
      </c>
      <c r="G313" s="4"/>
      <c r="H313" s="50" t="s">
        <v>96</v>
      </c>
      <c r="I313" s="22">
        <f>IF(TRIM(D313)="",B313,IF(TRIM(B313)="",D313,IF(AND(E313=0,G313=0),REPT("_",15),IF(E313=G313,REPT("? ",5),IF(N(E313)&gt;N(G313),B313,D313)))))</f>
      </c>
      <c r="J313" s="39" t="str">
        <f>IF(AND(E313=0,G313=0),REPT("X",2),IF(E313=G313,REPT("X",2),IF(E313&gt;G313,"","")))</f>
        <v>XX</v>
      </c>
      <c r="K313" s="32">
        <f>IF(TRIM(D313)="","",IF(TRIM(B313)="","",IF(AND(E313=0,G313=0),REPT("_",15),IF(E313=G313,REPT("? ",5),IF(N(E313)&gt;N(G313),D313,B313)))))</f>
      </c>
      <c r="L313" s="24"/>
      <c r="M313" s="18" t="e">
        <f>VLOOKUP(I313,[0]!cla,2,TRUE)</f>
        <v>#VALUE!</v>
      </c>
      <c r="N313" s="18" t="e">
        <f>VLOOKUP(I313,[0]!cla,3,TRUE)</f>
        <v>#VALUE!</v>
      </c>
      <c r="O313" s="18" t="e">
        <f>VLOOKUP(K313,[0]!cla,2,TRUE)</f>
        <v>#VALUE!</v>
      </c>
      <c r="P313" s="18" t="e">
        <f>VLOOKUP(K313,[0]!cla,3,TRUE)</f>
        <v>#VALUE!</v>
      </c>
      <c r="Q313" s="18" t="b">
        <f>IF(OR(T(E313)="f",T(G313)="f"),TRUE,(ISERROR(P313)))</f>
        <v>1</v>
      </c>
      <c r="V313" s="2"/>
      <c r="W313" s="2"/>
      <c r="X313" s="2"/>
      <c r="Y313" s="2"/>
      <c r="Z313" s="2"/>
    </row>
    <row r="314" spans="1:26" ht="12" customHeight="1">
      <c r="A314" s="62"/>
      <c r="B314" s="22"/>
      <c r="C314" s="22"/>
      <c r="D314" s="22"/>
      <c r="E314" s="4"/>
      <c r="F314" s="6"/>
      <c r="G314" s="4"/>
      <c r="H314" s="50" t="s">
        <v>96</v>
      </c>
      <c r="I314" s="22"/>
      <c r="J314" s="39"/>
      <c r="K314" s="32"/>
      <c r="L314" s="24"/>
      <c r="V314" s="2"/>
      <c r="W314" s="2"/>
      <c r="X314" s="2"/>
      <c r="Y314" s="2"/>
      <c r="Z314" s="2"/>
    </row>
    <row r="315" spans="1:26" ht="12" customHeight="1">
      <c r="A315" s="62"/>
      <c r="B315" s="61" t="s">
        <v>172</v>
      </c>
      <c r="C315" s="22"/>
      <c r="D315" s="22"/>
      <c r="E315" s="4"/>
      <c r="F315" s="6"/>
      <c r="G315" s="4"/>
      <c r="H315" s="50" t="s">
        <v>96</v>
      </c>
      <c r="I315" s="22"/>
      <c r="J315" s="39"/>
      <c r="K315" s="32"/>
      <c r="L315" s="24"/>
      <c r="V315" s="2"/>
      <c r="W315" s="2"/>
      <c r="X315" s="2"/>
      <c r="Y315" s="2"/>
      <c r="Z315" s="2"/>
    </row>
    <row r="316" spans="1:26" ht="12" customHeight="1">
      <c r="A316" s="62"/>
      <c r="B316" s="22">
        <f>I222</f>
      </c>
      <c r="C316" s="21" t="s">
        <v>111</v>
      </c>
      <c r="D316" s="22">
        <f>I223</f>
      </c>
      <c r="E316" s="4"/>
      <c r="F316" s="8" t="s">
        <v>111</v>
      </c>
      <c r="G316" s="4"/>
      <c r="H316" s="50" t="s">
        <v>96</v>
      </c>
      <c r="I316" s="22">
        <f>IF(TRIM(D316)="",B316,IF(TRIM(B316)="",D316,IF(AND(E316=0,G316=0),REPT("_",15),IF(E316=G316,REPT("? ",5),IF(N(E316)&gt;N(G316),B316,D316)))))</f>
      </c>
      <c r="J316" s="39" t="str">
        <f>IF(AND(E316=0,G316=0),REPT("X",2),IF(E316=G316,REPT("X",2),IF(E316&gt;G316,"","")))</f>
        <v>XX</v>
      </c>
      <c r="K316" s="32">
        <f>IF(TRIM(D316)="","",IF(TRIM(B316)="","",IF(AND(E316=0,G316=0),REPT("_",15),IF(E316=G316,REPT("? ",5),IF(N(E316)&gt;N(G316),D316,B316)))))</f>
      </c>
      <c r="L316" s="24"/>
      <c r="M316" s="18" t="e">
        <f>VLOOKUP(I316,[0]!cla,2,TRUE)</f>
        <v>#VALUE!</v>
      </c>
      <c r="N316" s="18" t="e">
        <f>VLOOKUP(I316,[0]!cla,3,TRUE)</f>
        <v>#VALUE!</v>
      </c>
      <c r="O316" s="18" t="e">
        <f>VLOOKUP(K316,[0]!cla,2,TRUE)</f>
        <v>#VALUE!</v>
      </c>
      <c r="P316" s="18" t="e">
        <f>VLOOKUP(K316,[0]!cla,3,TRUE)</f>
        <v>#VALUE!</v>
      </c>
      <c r="Q316" s="18" t="b">
        <f>IF(OR(T(E316)="f",T(G316)="f"),TRUE,(ISERROR(P316)))</f>
        <v>1</v>
      </c>
      <c r="V316" s="2"/>
      <c r="W316" s="2"/>
      <c r="X316" s="2"/>
      <c r="Y316" s="2"/>
      <c r="Z316" s="2"/>
    </row>
    <row r="317" spans="1:26" ht="12" customHeight="1">
      <c r="A317" s="62"/>
      <c r="B317" s="22"/>
      <c r="C317" s="22"/>
      <c r="D317" s="22"/>
      <c r="E317" s="4"/>
      <c r="F317" s="6"/>
      <c r="G317" s="4"/>
      <c r="H317" s="50" t="s">
        <v>96</v>
      </c>
      <c r="I317" s="22"/>
      <c r="J317" s="39"/>
      <c r="K317" s="32"/>
      <c r="L317" s="24"/>
      <c r="V317" s="2"/>
      <c r="W317" s="2"/>
      <c r="X317" s="2"/>
      <c r="Y317" s="2"/>
      <c r="Z317" s="2"/>
    </row>
    <row r="318" spans="1:26" ht="12" customHeight="1">
      <c r="A318" s="62"/>
      <c r="B318" s="61" t="s">
        <v>173</v>
      </c>
      <c r="C318" s="22"/>
      <c r="D318" s="22"/>
      <c r="E318" s="4"/>
      <c r="F318" s="6"/>
      <c r="G318" s="4"/>
      <c r="H318" s="50" t="s">
        <v>96</v>
      </c>
      <c r="I318" s="22"/>
      <c r="J318" s="39"/>
      <c r="K318" s="32"/>
      <c r="L318" s="24"/>
      <c r="V318" s="2"/>
      <c r="W318" s="2"/>
      <c r="X318" s="2"/>
      <c r="Y318" s="2"/>
      <c r="Z318" s="2"/>
    </row>
    <row r="319" spans="1:26" ht="12" customHeight="1">
      <c r="A319" s="62"/>
      <c r="B319" s="22">
        <f>K223</f>
      </c>
      <c r="C319" s="21" t="s">
        <v>111</v>
      </c>
      <c r="D319" s="22">
        <f>K222</f>
      </c>
      <c r="E319" s="4"/>
      <c r="F319" s="8" t="s">
        <v>111</v>
      </c>
      <c r="G319" s="4"/>
      <c r="H319" s="50" t="s">
        <v>96</v>
      </c>
      <c r="I319" s="22">
        <f>IF(TRIM(D319)="",B319,IF(TRIM(B319)="",D319,IF(AND(E319=0,G319=0),REPT("_",15),IF(E319=G319,REPT("? ",5),IF(N(E319)&gt;N(G319),B319,D319)))))</f>
      </c>
      <c r="J319" s="39" t="str">
        <f>IF(AND(E319=0,G319=0),REPT("X",2),IF(E319=G319,REPT("X",2),IF(E319&gt;G319,"","")))</f>
        <v>XX</v>
      </c>
      <c r="K319" s="32">
        <f>IF(TRIM(D319)="","",IF(TRIM(B319)="","",IF(AND(E319=0,G319=0),REPT("_",15),IF(E319=G319,REPT("? ",5),IF(N(E319)&gt;N(G319),D319,B319)))))</f>
      </c>
      <c r="L319" s="24"/>
      <c r="M319" s="18" t="e">
        <f>VLOOKUP(I319,[0]!cla,2,TRUE)</f>
        <v>#VALUE!</v>
      </c>
      <c r="N319" s="18" t="e">
        <f>VLOOKUP(I319,[0]!cla,3,TRUE)</f>
        <v>#VALUE!</v>
      </c>
      <c r="O319" s="18" t="e">
        <f>VLOOKUP(K319,[0]!cla,2,TRUE)</f>
        <v>#VALUE!</v>
      </c>
      <c r="P319" s="18" t="e">
        <f>VLOOKUP(K319,[0]!cla,3,TRUE)</f>
        <v>#VALUE!</v>
      </c>
      <c r="Q319" s="18" t="b">
        <f>IF(OR(T(E319)="f",T(G319)="f"),TRUE,(ISERROR(P319)))</f>
        <v>1</v>
      </c>
      <c r="V319" s="2"/>
      <c r="W319" s="2"/>
      <c r="X319" s="2"/>
      <c r="Y319" s="2"/>
      <c r="Z319" s="2"/>
    </row>
    <row r="320" spans="1:26" ht="12" customHeight="1" thickBot="1">
      <c r="A320" s="73"/>
      <c r="B320" s="23"/>
      <c r="C320" s="23"/>
      <c r="D320" s="23"/>
      <c r="E320" s="74"/>
      <c r="F320" s="9"/>
      <c r="G320" s="74"/>
      <c r="H320" s="75"/>
      <c r="I320" s="23"/>
      <c r="J320" s="40"/>
      <c r="K320" s="33"/>
      <c r="L320" s="24"/>
      <c r="V320" s="2"/>
      <c r="W320" s="2"/>
      <c r="X320" s="2"/>
      <c r="Y320" s="2"/>
      <c r="Z320" s="2"/>
    </row>
    <row r="321" spans="1:26" ht="12" customHeight="1">
      <c r="A321" s="59"/>
      <c r="B321" s="76" t="s">
        <v>174</v>
      </c>
      <c r="C321" s="76"/>
      <c r="D321" s="76"/>
      <c r="E321" s="4"/>
      <c r="F321" s="6"/>
      <c r="G321" s="4"/>
      <c r="H321" s="53"/>
      <c r="I321" s="24"/>
      <c r="J321" s="41"/>
      <c r="K321" s="34"/>
      <c r="L321" s="24"/>
      <c r="V321" s="2"/>
      <c r="W321" s="2"/>
      <c r="X321" s="2"/>
      <c r="Y321" s="2"/>
      <c r="Z321" s="2"/>
    </row>
    <row r="322" spans="1:26" ht="12" customHeight="1">
      <c r="A322" s="57"/>
      <c r="B322" s="25" t="s">
        <v>175</v>
      </c>
      <c r="C322" s="26"/>
      <c r="D322" s="26" t="str">
        <f>I226</f>
        <v>GALLENNE Stéphane 2A37</v>
      </c>
      <c r="E322" s="3"/>
      <c r="F322" s="2"/>
      <c r="G322" s="4"/>
      <c r="H322" s="53"/>
      <c r="I322" s="24"/>
      <c r="J322" s="41"/>
      <c r="K322" s="34"/>
      <c r="L322" s="24"/>
      <c r="V322" s="2"/>
      <c r="W322" s="2"/>
      <c r="X322" s="2"/>
      <c r="Y322" s="2"/>
      <c r="Z322" s="2"/>
    </row>
    <row r="323" spans="1:26" ht="12" customHeight="1">
      <c r="A323" s="57"/>
      <c r="B323" s="25" t="s">
        <v>176</v>
      </c>
      <c r="C323" s="26"/>
      <c r="D323" s="26" t="str">
        <f>K226</f>
        <v>GRIGNET Fabien 2B77</v>
      </c>
      <c r="E323" s="3"/>
      <c r="F323" s="2"/>
      <c r="G323" s="4"/>
      <c r="H323" s="53"/>
      <c r="I323" s="24"/>
      <c r="J323" s="41"/>
      <c r="K323" s="34"/>
      <c r="L323" s="24"/>
      <c r="V323" s="2"/>
      <c r="W323" s="2"/>
      <c r="X323" s="2"/>
      <c r="Y323" s="2"/>
      <c r="Z323" s="2"/>
    </row>
    <row r="324" spans="1:26" ht="12" customHeight="1">
      <c r="A324" s="57"/>
      <c r="B324" s="25" t="s">
        <v>177</v>
      </c>
      <c r="C324" s="26"/>
      <c r="D324" s="26" t="str">
        <f>I229</f>
        <v>HABOUZIT Damien 2A46</v>
      </c>
      <c r="E324" s="3"/>
      <c r="F324" s="2"/>
      <c r="G324" s="4"/>
      <c r="H324" s="53"/>
      <c r="I324" s="24"/>
      <c r="J324" s="41"/>
      <c r="K324" s="34"/>
      <c r="L324" s="24"/>
      <c r="V324" s="2"/>
      <c r="W324" s="2"/>
      <c r="X324" s="2"/>
      <c r="Y324" s="2"/>
      <c r="Z324" s="2"/>
    </row>
    <row r="325" spans="1:26" ht="12" customHeight="1">
      <c r="A325" s="57"/>
      <c r="B325" s="25" t="s">
        <v>178</v>
      </c>
      <c r="C325" s="26"/>
      <c r="D325" s="26" t="str">
        <f>K229</f>
        <v>COTELO Aurélien 2D190</v>
      </c>
      <c r="E325" s="3"/>
      <c r="F325" s="2"/>
      <c r="G325" s="4"/>
      <c r="H325" s="53"/>
      <c r="I325" s="24"/>
      <c r="J325" s="41"/>
      <c r="K325" s="34"/>
      <c r="L325" s="24"/>
      <c r="V325" s="2"/>
      <c r="W325" s="2"/>
      <c r="X325" s="2"/>
      <c r="Y325" s="2"/>
      <c r="Z325" s="2"/>
    </row>
    <row r="326" spans="1:26" ht="12" customHeight="1">
      <c r="A326" s="57"/>
      <c r="B326" s="25" t="s">
        <v>179</v>
      </c>
      <c r="C326" s="26"/>
      <c r="D326" s="26" t="str">
        <f>I232</f>
        <v>BARANDIARAN Hervé 3A367</v>
      </c>
      <c r="E326" s="3"/>
      <c r="F326" s="2"/>
      <c r="G326" s="4"/>
      <c r="H326" s="53"/>
      <c r="I326" s="24"/>
      <c r="J326" s="41"/>
      <c r="K326" s="34"/>
      <c r="L326" s="24"/>
      <c r="V326" s="2"/>
      <c r="W326" s="2"/>
      <c r="X326" s="2"/>
      <c r="Y326" s="2"/>
      <c r="Z326" s="2"/>
    </row>
    <row r="327" spans="1:26" ht="12" customHeight="1">
      <c r="A327" s="57"/>
      <c r="B327" s="25" t="s">
        <v>180</v>
      </c>
      <c r="C327" s="26"/>
      <c r="D327" s="26" t="str">
        <f>K232</f>
        <v>MARIEU Vincent 3A283</v>
      </c>
      <c r="E327" s="3"/>
      <c r="F327" s="2"/>
      <c r="G327" s="4"/>
      <c r="H327" s="53"/>
      <c r="I327" s="24"/>
      <c r="J327" s="41"/>
      <c r="K327" s="34"/>
      <c r="L327" s="24"/>
      <c r="V327" s="2"/>
      <c r="W327" s="2"/>
      <c r="X327" s="2"/>
      <c r="Y327" s="2"/>
      <c r="Z327" s="2"/>
    </row>
    <row r="328" spans="1:26" ht="12" customHeight="1">
      <c r="A328" s="57"/>
      <c r="B328" s="25" t="s">
        <v>181</v>
      </c>
      <c r="C328" s="26"/>
      <c r="D328" s="26" t="str">
        <f>I235</f>
        <v>ARDOUIN Philippe 4A928</v>
      </c>
      <c r="E328" s="3"/>
      <c r="F328" s="2"/>
      <c r="G328" s="4"/>
      <c r="H328" s="53"/>
      <c r="I328" s="24"/>
      <c r="J328" s="41"/>
      <c r="K328" s="34"/>
      <c r="L328" s="24"/>
      <c r="V328" s="2"/>
      <c r="W328" s="2"/>
      <c r="X328" s="2"/>
      <c r="Y328" s="2"/>
      <c r="Z328" s="2"/>
    </row>
    <row r="329" spans="1:26" ht="12" customHeight="1">
      <c r="A329" s="57"/>
      <c r="B329" s="25" t="s">
        <v>182</v>
      </c>
      <c r="C329" s="26"/>
      <c r="D329" s="26" t="str">
        <f>K235</f>
        <v>GARCIA Richard 2D254</v>
      </c>
      <c r="E329" s="3"/>
      <c r="F329" s="2"/>
      <c r="G329" s="4"/>
      <c r="H329" s="53"/>
      <c r="I329" s="24"/>
      <c r="J329" s="41"/>
      <c r="K329" s="34"/>
      <c r="L329" s="24"/>
      <c r="V329" s="2"/>
      <c r="W329" s="2"/>
      <c r="X329" s="2"/>
      <c r="Y329" s="2"/>
      <c r="Z329" s="2"/>
    </row>
    <row r="330" spans="1:26" ht="12" customHeight="1">
      <c r="A330" s="57"/>
      <c r="B330" s="25" t="s">
        <v>183</v>
      </c>
      <c r="C330" s="26"/>
      <c r="D330" s="26" t="str">
        <f>I238</f>
        <v>LACOME Jean 3B427</v>
      </c>
      <c r="E330" s="3"/>
      <c r="F330" s="2"/>
      <c r="G330" s="4"/>
      <c r="H330" s="53"/>
      <c r="I330" s="24"/>
      <c r="J330" s="41"/>
      <c r="K330" s="34"/>
      <c r="L330" s="24"/>
      <c r="V330" s="2"/>
      <c r="W330" s="2"/>
      <c r="X330" s="2"/>
      <c r="Y330" s="2"/>
      <c r="Z330" s="2"/>
    </row>
    <row r="331" spans="1:26" ht="12" customHeight="1">
      <c r="A331" s="57"/>
      <c r="B331" s="25" t="s">
        <v>184</v>
      </c>
      <c r="C331" s="26"/>
      <c r="D331" s="26" t="str">
        <f>K238</f>
        <v>OUTTERS Stanislas 3C612</v>
      </c>
      <c r="E331" s="3"/>
      <c r="F331" s="2"/>
      <c r="G331" s="4"/>
      <c r="H331" s="53"/>
      <c r="I331" s="24"/>
      <c r="J331" s="41"/>
      <c r="K331" s="34"/>
      <c r="L331" s="24"/>
      <c r="V331" s="2"/>
      <c r="W331" s="2"/>
      <c r="X331" s="2"/>
      <c r="Y331" s="2"/>
      <c r="Z331" s="2"/>
    </row>
    <row r="332" spans="1:26" ht="12" customHeight="1">
      <c r="A332" s="57"/>
      <c r="B332" s="25" t="s">
        <v>185</v>
      </c>
      <c r="C332" s="26"/>
      <c r="D332" s="26" t="str">
        <f>I241</f>
        <v>BOUDY Mathieu 4A899</v>
      </c>
      <c r="E332" s="3"/>
      <c r="F332" s="2"/>
      <c r="G332" s="4"/>
      <c r="H332" s="53"/>
      <c r="I332" s="24"/>
      <c r="J332" s="41"/>
      <c r="K332" s="34"/>
      <c r="L332" s="24"/>
      <c r="V332" s="2"/>
      <c r="W332" s="2"/>
      <c r="X332" s="2"/>
      <c r="Y332" s="2"/>
      <c r="Z332" s="2"/>
    </row>
    <row r="333" spans="1:26" ht="12" customHeight="1">
      <c r="A333" s="57"/>
      <c r="B333" s="25" t="s">
        <v>186</v>
      </c>
      <c r="C333" s="26"/>
      <c r="D333" s="26" t="str">
        <f>K241</f>
        <v>OLIVIER Nicolas 3B398</v>
      </c>
      <c r="E333" s="3"/>
      <c r="F333" s="2"/>
      <c r="G333" s="4"/>
      <c r="H333" s="53"/>
      <c r="I333" s="24"/>
      <c r="J333" s="41"/>
      <c r="K333" s="34"/>
      <c r="L333" s="24"/>
      <c r="V333" s="2"/>
      <c r="W333" s="2"/>
      <c r="X333" s="2"/>
      <c r="Y333" s="2"/>
      <c r="Z333" s="2"/>
    </row>
    <row r="334" spans="1:26" ht="12" customHeight="1">
      <c r="A334" s="57"/>
      <c r="B334" s="25" t="s">
        <v>187</v>
      </c>
      <c r="C334" s="26"/>
      <c r="D334" s="26" t="str">
        <f>I244</f>
        <v>GRAMOND Julien 2D192</v>
      </c>
      <c r="E334" s="3"/>
      <c r="F334" s="2"/>
      <c r="G334" s="4"/>
      <c r="H334" s="53"/>
      <c r="I334" s="24"/>
      <c r="J334" s="41"/>
      <c r="K334" s="34"/>
      <c r="L334" s="24"/>
      <c r="V334" s="2"/>
      <c r="W334" s="2"/>
      <c r="X334" s="2"/>
      <c r="Y334" s="2"/>
      <c r="Z334" s="2"/>
    </row>
    <row r="335" spans="1:26" ht="12" customHeight="1">
      <c r="A335" s="57"/>
      <c r="B335" s="25" t="s">
        <v>188</v>
      </c>
      <c r="C335" s="26"/>
      <c r="D335" s="26" t="str">
        <f>K244</f>
        <v>ROUSSEAU Franck 3D798</v>
      </c>
      <c r="E335" s="3"/>
      <c r="F335" s="2"/>
      <c r="G335" s="4"/>
      <c r="H335" s="53"/>
      <c r="I335" s="24"/>
      <c r="J335" s="41"/>
      <c r="K335" s="34"/>
      <c r="L335" s="24"/>
      <c r="V335" s="2"/>
      <c r="W335" s="2"/>
      <c r="X335" s="2"/>
      <c r="Y335" s="2"/>
      <c r="Z335" s="2"/>
    </row>
    <row r="336" spans="1:26" ht="12" customHeight="1">
      <c r="A336" s="57"/>
      <c r="B336" s="25" t="s">
        <v>189</v>
      </c>
      <c r="C336" s="26"/>
      <c r="D336" s="26" t="str">
        <f>I247</f>
        <v>GABORIEAU Christophe 3D809</v>
      </c>
      <c r="E336" s="3"/>
      <c r="F336" s="2"/>
      <c r="G336" s="4"/>
      <c r="H336" s="53"/>
      <c r="I336" s="24"/>
      <c r="J336" s="41"/>
      <c r="K336" s="34"/>
      <c r="L336" s="24"/>
      <c r="V336" s="2"/>
      <c r="W336" s="2"/>
      <c r="X336" s="2"/>
      <c r="Y336" s="2"/>
      <c r="Z336" s="2"/>
    </row>
    <row r="337" spans="1:26" ht="12" customHeight="1">
      <c r="A337" s="57"/>
      <c r="B337" s="25" t="s">
        <v>190</v>
      </c>
      <c r="C337" s="26"/>
      <c r="D337" s="26" t="str">
        <f>K247</f>
        <v>LARDJANE Naël 3C576</v>
      </c>
      <c r="E337" s="3"/>
      <c r="F337" s="2"/>
      <c r="G337" s="4"/>
      <c r="H337" s="53"/>
      <c r="I337" s="24"/>
      <c r="J337" s="41"/>
      <c r="K337" s="34"/>
      <c r="L337" s="24"/>
      <c r="V337" s="2"/>
      <c r="W337" s="2"/>
      <c r="X337" s="2"/>
      <c r="Y337" s="2"/>
      <c r="Z337" s="2"/>
    </row>
    <row r="338" spans="1:26" ht="12" customHeight="1">
      <c r="A338" s="57"/>
      <c r="B338" s="25" t="s">
        <v>191</v>
      </c>
      <c r="C338" s="26"/>
      <c r="D338" s="26" t="str">
        <f>I250</f>
        <v>KOBS Jonathan 4B1177</v>
      </c>
      <c r="E338" s="3"/>
      <c r="F338" s="2"/>
      <c r="G338" s="4"/>
      <c r="H338" s="53"/>
      <c r="I338" s="24"/>
      <c r="J338" s="41"/>
      <c r="K338" s="34"/>
      <c r="L338" s="24"/>
      <c r="V338" s="2"/>
      <c r="W338" s="2"/>
      <c r="X338" s="2"/>
      <c r="Y338" s="2"/>
      <c r="Z338" s="2"/>
    </row>
    <row r="339" spans="1:26" ht="12" customHeight="1">
      <c r="A339" s="57"/>
      <c r="B339" s="25" t="s">
        <v>192</v>
      </c>
      <c r="C339" s="26"/>
      <c r="D339" s="26" t="str">
        <f>K250</f>
        <v>SCHRANTZ Jean Baptiste 4A1078</v>
      </c>
      <c r="E339" s="3"/>
      <c r="F339" s="2"/>
      <c r="G339" s="4"/>
      <c r="H339" s="53"/>
      <c r="I339" s="24"/>
      <c r="J339" s="41"/>
      <c r="K339" s="34"/>
      <c r="L339" s="24"/>
      <c r="V339" s="2"/>
      <c r="W339" s="2"/>
      <c r="X339" s="2"/>
      <c r="Y339" s="2"/>
      <c r="Z339" s="2"/>
    </row>
    <row r="340" spans="1:26" ht="12" customHeight="1">
      <c r="A340" s="57"/>
      <c r="B340" s="25" t="s">
        <v>193</v>
      </c>
      <c r="C340" s="26"/>
      <c r="D340" s="26" t="str">
        <f>I253</f>
        <v>GUILBAUD Bruno 3C607</v>
      </c>
      <c r="E340" s="3"/>
      <c r="F340" s="2"/>
      <c r="G340" s="4"/>
      <c r="H340" s="53"/>
      <c r="I340" s="24"/>
      <c r="J340" s="41"/>
      <c r="K340" s="34"/>
      <c r="L340" s="24"/>
      <c r="V340" s="2"/>
      <c r="W340" s="2"/>
      <c r="X340" s="2"/>
      <c r="Y340" s="2"/>
      <c r="Z340" s="2"/>
    </row>
    <row r="341" spans="1:26" ht="12" customHeight="1">
      <c r="A341" s="57"/>
      <c r="B341" s="25" t="s">
        <v>194</v>
      </c>
      <c r="C341" s="26"/>
      <c r="D341" s="26" t="str">
        <f>K253</f>
        <v>CAPDEVILLE Thierry 4A873</v>
      </c>
      <c r="E341" s="3"/>
      <c r="F341" s="2"/>
      <c r="G341" s="4"/>
      <c r="H341" s="53"/>
      <c r="I341" s="24"/>
      <c r="J341" s="41"/>
      <c r="K341" s="34"/>
      <c r="L341" s="24"/>
      <c r="V341" s="2"/>
      <c r="W341" s="2"/>
      <c r="X341" s="2"/>
      <c r="Y341" s="2"/>
      <c r="Z341" s="2"/>
    </row>
    <row r="342" spans="1:26" ht="12" customHeight="1">
      <c r="A342" s="57"/>
      <c r="B342" s="25" t="s">
        <v>195</v>
      </c>
      <c r="C342" s="26"/>
      <c r="D342" s="26" t="str">
        <f>I256</f>
        <v>AUDUC Florian 3D853</v>
      </c>
      <c r="E342" s="3"/>
      <c r="F342" s="2"/>
      <c r="G342" s="4"/>
      <c r="H342" s="53"/>
      <c r="I342" s="24"/>
      <c r="J342" s="41"/>
      <c r="K342" s="34"/>
      <c r="L342" s="24"/>
      <c r="V342" s="2"/>
      <c r="W342" s="2"/>
      <c r="X342" s="2"/>
      <c r="Y342" s="2"/>
      <c r="Z342" s="2"/>
    </row>
    <row r="343" spans="1:26" ht="12" customHeight="1">
      <c r="A343" s="57"/>
      <c r="B343" s="25" t="s">
        <v>196</v>
      </c>
      <c r="C343" s="26"/>
      <c r="D343" s="26" t="str">
        <f>K256</f>
        <v>RAMOND Thierry 4A1075</v>
      </c>
      <c r="E343" s="3"/>
      <c r="F343" s="2"/>
      <c r="G343" s="4"/>
      <c r="H343" s="53"/>
      <c r="I343" s="24"/>
      <c r="J343" s="41"/>
      <c r="K343" s="34"/>
      <c r="L343" s="24"/>
      <c r="V343" s="2"/>
      <c r="W343" s="2"/>
      <c r="X343" s="2"/>
      <c r="Y343" s="2"/>
      <c r="Z343" s="2"/>
    </row>
    <row r="344" spans="1:26" ht="12" customHeight="1">
      <c r="A344" s="57"/>
      <c r="B344" s="25" t="s">
        <v>197</v>
      </c>
      <c r="C344" s="26"/>
      <c r="D344" s="26" t="str">
        <f>I259</f>
        <v>MEDAN Philippe 4D1783</v>
      </c>
      <c r="E344" s="3"/>
      <c r="F344" s="2"/>
      <c r="G344" s="4"/>
      <c r="H344" s="53"/>
      <c r="I344" s="24"/>
      <c r="J344" s="41"/>
      <c r="K344" s="34"/>
      <c r="L344" s="24"/>
      <c r="V344" s="2"/>
      <c r="W344" s="2"/>
      <c r="X344" s="2"/>
      <c r="Y344" s="2"/>
      <c r="Z344" s="2"/>
    </row>
    <row r="345" spans="1:26" ht="12" customHeight="1">
      <c r="A345" s="57"/>
      <c r="B345" s="25" t="s">
        <v>198</v>
      </c>
      <c r="C345" s="26"/>
      <c r="D345" s="26" t="str">
        <f>K259</f>
        <v>SEGURA Julien 4B1283</v>
      </c>
      <c r="E345" s="3"/>
      <c r="F345" s="2"/>
      <c r="G345" s="4"/>
      <c r="H345" s="53"/>
      <c r="I345" s="24"/>
      <c r="J345" s="41"/>
      <c r="K345" s="34"/>
      <c r="L345" s="24"/>
      <c r="V345" s="2"/>
      <c r="W345" s="2"/>
      <c r="X345" s="2"/>
      <c r="Y345" s="2"/>
      <c r="Z345" s="2"/>
    </row>
    <row r="346" spans="1:26" ht="12" customHeight="1">
      <c r="A346" s="57"/>
      <c r="B346" s="25" t="s">
        <v>199</v>
      </c>
      <c r="C346" s="26"/>
      <c r="D346" s="26" t="str">
        <f>I262</f>
        <v>GUILLOU Hervé 4B1236</v>
      </c>
      <c r="E346" s="3"/>
      <c r="F346" s="2"/>
      <c r="G346" s="4"/>
      <c r="H346" s="53"/>
      <c r="I346" s="24"/>
      <c r="J346" s="41"/>
      <c r="K346" s="34"/>
      <c r="L346" s="24"/>
      <c r="V346" s="2"/>
      <c r="W346" s="2"/>
      <c r="X346" s="2"/>
      <c r="Y346" s="2"/>
      <c r="Z346" s="2"/>
    </row>
    <row r="347" spans="1:26" ht="12" customHeight="1">
      <c r="A347" s="57"/>
      <c r="B347" s="25" t="s">
        <v>200</v>
      </c>
      <c r="C347" s="26"/>
      <c r="D347" s="26" t="str">
        <f>K262</f>
        <v>SINTES Laurent 4A983</v>
      </c>
      <c r="E347" s="3"/>
      <c r="F347" s="2"/>
      <c r="G347" s="4"/>
      <c r="H347" s="53"/>
      <c r="I347" s="24"/>
      <c r="J347" s="41"/>
      <c r="K347" s="34"/>
      <c r="L347" s="24"/>
      <c r="V347" s="2"/>
      <c r="W347" s="2"/>
      <c r="X347" s="2"/>
      <c r="Y347" s="2"/>
      <c r="Z347" s="2"/>
    </row>
    <row r="348" spans="1:26" ht="12" customHeight="1">
      <c r="A348" s="57"/>
      <c r="B348" s="25" t="s">
        <v>201</v>
      </c>
      <c r="C348" s="26"/>
      <c r="D348" s="26" t="str">
        <f>I265</f>
        <v>SOLER Thomas 5B2710</v>
      </c>
      <c r="E348" s="3"/>
      <c r="F348" s="2"/>
      <c r="G348" s="4"/>
      <c r="H348" s="53"/>
      <c r="I348" s="24"/>
      <c r="J348" s="41"/>
      <c r="K348" s="34"/>
      <c r="L348" s="24"/>
      <c r="V348" s="2"/>
      <c r="W348" s="2"/>
      <c r="X348" s="2"/>
      <c r="Y348" s="2"/>
      <c r="Z348" s="2"/>
    </row>
    <row r="349" spans="1:26" ht="12" customHeight="1">
      <c r="A349" s="57"/>
      <c r="B349" s="25" t="s">
        <v>202</v>
      </c>
      <c r="C349" s="26"/>
      <c r="D349" s="26" t="str">
        <f>K265</f>
        <v>MARCHESSEAU Brice 4D1654</v>
      </c>
      <c r="E349" s="3"/>
      <c r="F349" s="2"/>
      <c r="G349" s="4"/>
      <c r="H349" s="53"/>
      <c r="I349" s="24"/>
      <c r="J349" s="41"/>
      <c r="K349" s="34"/>
      <c r="L349" s="24"/>
      <c r="V349" s="2"/>
      <c r="W349" s="2"/>
      <c r="X349" s="2"/>
      <c r="Y349" s="2"/>
      <c r="Z349" s="2"/>
    </row>
    <row r="350" spans="1:26" ht="12" customHeight="1">
      <c r="A350" s="57"/>
      <c r="B350" s="25" t="s">
        <v>203</v>
      </c>
      <c r="C350" s="26"/>
      <c r="D350" s="26" t="str">
        <f>I268</f>
        <v>VIAUD Maxime 4B1090</v>
      </c>
      <c r="E350" s="3"/>
      <c r="F350" s="2"/>
      <c r="G350" s="4"/>
      <c r="H350" s="53"/>
      <c r="I350" s="24"/>
      <c r="J350" s="41"/>
      <c r="K350" s="34"/>
      <c r="L350" s="24"/>
      <c r="V350" s="2"/>
      <c r="W350" s="2"/>
      <c r="X350" s="2"/>
      <c r="Y350" s="2"/>
      <c r="Z350" s="2"/>
    </row>
    <row r="351" spans="1:26" ht="12" customHeight="1">
      <c r="A351" s="57"/>
      <c r="B351" s="25" t="s">
        <v>204</v>
      </c>
      <c r="C351" s="26"/>
      <c r="D351" s="26" t="str">
        <f>K268</f>
        <v>MALORON Franck 4D1781</v>
      </c>
      <c r="E351" s="3"/>
      <c r="F351" s="2"/>
      <c r="G351" s="4"/>
      <c r="H351" s="53"/>
      <c r="I351" s="24"/>
      <c r="J351" s="41"/>
      <c r="K351" s="34"/>
      <c r="L351" s="24"/>
      <c r="V351" s="2"/>
      <c r="W351" s="2"/>
      <c r="X351" s="2"/>
      <c r="Y351" s="2"/>
      <c r="Z351" s="2"/>
    </row>
    <row r="352" spans="1:26" ht="12" customHeight="1">
      <c r="A352" s="57"/>
      <c r="B352" s="25" t="s">
        <v>205</v>
      </c>
      <c r="C352" s="26"/>
      <c r="D352" s="26" t="str">
        <f>I271</f>
        <v>_______________</v>
      </c>
      <c r="E352" s="3"/>
      <c r="F352" s="2"/>
      <c r="G352" s="4"/>
      <c r="H352" s="53"/>
      <c r="I352" s="24"/>
      <c r="J352" s="41"/>
      <c r="K352" s="34"/>
      <c r="L352" s="24"/>
      <c r="V352" s="2"/>
      <c r="W352" s="2"/>
      <c r="X352" s="2"/>
      <c r="Y352" s="2"/>
      <c r="Z352" s="2"/>
    </row>
    <row r="353" spans="1:26" ht="12" customHeight="1">
      <c r="A353" s="57"/>
      <c r="B353" s="25" t="s">
        <v>206</v>
      </c>
      <c r="C353" s="26"/>
      <c r="D353" s="26" t="str">
        <f>K271</f>
        <v>_______________</v>
      </c>
      <c r="E353" s="3"/>
      <c r="F353" s="2"/>
      <c r="G353" s="4"/>
      <c r="H353" s="53"/>
      <c r="I353" s="24"/>
      <c r="J353" s="41"/>
      <c r="K353" s="34"/>
      <c r="L353" s="24"/>
      <c r="V353" s="2"/>
      <c r="W353" s="2"/>
      <c r="X353" s="2"/>
      <c r="Y353" s="2"/>
      <c r="Z353" s="2"/>
    </row>
    <row r="354" spans="1:26" ht="12" customHeight="1">
      <c r="A354" s="59"/>
      <c r="B354" s="27" t="s">
        <v>207</v>
      </c>
      <c r="C354" s="28"/>
      <c r="D354" s="28" t="str">
        <f>I274</f>
        <v>CREMOUX Laurent 4D1800</v>
      </c>
      <c r="E354" s="4"/>
      <c r="F354" s="6"/>
      <c r="G354" s="4"/>
      <c r="H354" s="53"/>
      <c r="I354" s="22"/>
      <c r="J354" s="39"/>
      <c r="K354" s="22"/>
      <c r="L354" s="24"/>
      <c r="V354" s="2"/>
      <c r="W354" s="2"/>
      <c r="X354" s="2"/>
      <c r="Y354" s="2"/>
      <c r="Z354" s="2"/>
    </row>
    <row r="355" spans="1:26" ht="12" customHeight="1">
      <c r="A355" s="59"/>
      <c r="B355" s="25" t="s">
        <v>208</v>
      </c>
      <c r="C355" s="26"/>
      <c r="D355" s="26" t="str">
        <f>K274</f>
        <v>MONTILLET Patrick 4B1140</v>
      </c>
      <c r="E355" s="3"/>
      <c r="F355" s="2"/>
      <c r="G355" s="4"/>
      <c r="H355" s="53"/>
      <c r="I355" s="24"/>
      <c r="J355" s="41"/>
      <c r="K355" s="24"/>
      <c r="L355" s="24"/>
      <c r="V355" s="2"/>
      <c r="W355" s="2"/>
      <c r="X355" s="2"/>
      <c r="Y355" s="2"/>
      <c r="Z355" s="2"/>
    </row>
    <row r="356" spans="1:26" ht="12" customHeight="1">
      <c r="A356" s="57"/>
      <c r="B356" s="25" t="s">
        <v>209</v>
      </c>
      <c r="C356" s="26"/>
      <c r="D356" s="26" t="str">
        <f>I277</f>
        <v>VASLIN Guillaume 4C1564</v>
      </c>
      <c r="E356" s="3"/>
      <c r="F356" s="2"/>
      <c r="G356" s="4"/>
      <c r="H356" s="53"/>
      <c r="I356" s="24"/>
      <c r="J356" s="41"/>
      <c r="K356" s="24"/>
      <c r="L356" s="24"/>
      <c r="V356" s="2"/>
      <c r="W356" s="2"/>
      <c r="X356" s="2"/>
      <c r="Y356" s="2"/>
      <c r="Z356" s="2"/>
    </row>
    <row r="357" spans="1:26" ht="12" customHeight="1">
      <c r="A357" s="57"/>
      <c r="B357" s="25" t="s">
        <v>210</v>
      </c>
      <c r="C357" s="26"/>
      <c r="D357" s="26" t="str">
        <f>K277</f>
        <v>POSSARD Yves 4C1420</v>
      </c>
      <c r="E357" s="3"/>
      <c r="F357" s="2"/>
      <c r="G357" s="4"/>
      <c r="H357" s="53"/>
      <c r="I357" s="24"/>
      <c r="J357" s="41"/>
      <c r="K357" s="24"/>
      <c r="L357" s="24"/>
      <c r="V357" s="2"/>
      <c r="W357" s="2"/>
      <c r="X357" s="2"/>
      <c r="Y357" s="2"/>
      <c r="Z357" s="2"/>
    </row>
    <row r="358" spans="1:23" ht="12" customHeight="1">
      <c r="A358" s="57"/>
      <c r="B358" s="25" t="s">
        <v>211</v>
      </c>
      <c r="C358" s="26"/>
      <c r="D358" s="26" t="str">
        <f>I280</f>
        <v>DUFAURE Thomas 4C1444</v>
      </c>
      <c r="E358" s="3"/>
      <c r="F358" s="2"/>
      <c r="G358" s="4"/>
      <c r="H358" s="53"/>
      <c r="I358" s="24"/>
      <c r="J358" s="41"/>
      <c r="K358" s="24"/>
      <c r="L358" s="24"/>
      <c r="V358" s="2"/>
      <c r="W358" s="2"/>
    </row>
    <row r="359" spans="1:26" ht="12" customHeight="1">
      <c r="A359" s="57"/>
      <c r="B359" s="25" t="s">
        <v>212</v>
      </c>
      <c r="C359" s="26"/>
      <c r="D359" s="26" t="str">
        <f>K280</f>
        <v>BOUTET Christophe 5B2739</v>
      </c>
      <c r="E359" s="3"/>
      <c r="F359" s="2"/>
      <c r="G359" s="4"/>
      <c r="H359" s="53"/>
      <c r="I359" s="24"/>
      <c r="J359" s="41"/>
      <c r="K359" s="24"/>
      <c r="L359" s="24"/>
      <c r="V359" s="2"/>
      <c r="W359" s="2"/>
      <c r="X359" s="2"/>
      <c r="Y359" s="2"/>
      <c r="Z359" s="2"/>
    </row>
    <row r="360" spans="1:26" ht="12" customHeight="1">
      <c r="A360" s="57"/>
      <c r="B360" s="25" t="s">
        <v>213</v>
      </c>
      <c r="C360" s="26"/>
      <c r="D360" s="26" t="str">
        <f>I283</f>
        <v>COUTURIER Romain NC4100</v>
      </c>
      <c r="E360" s="3"/>
      <c r="F360" s="2"/>
      <c r="G360" s="4"/>
      <c r="H360" s="53"/>
      <c r="I360" s="24"/>
      <c r="J360" s="41"/>
      <c r="K360" s="24"/>
      <c r="L360" s="24"/>
      <c r="V360" s="2"/>
      <c r="W360" s="2"/>
      <c r="X360" s="2"/>
      <c r="Y360" s="2"/>
      <c r="Z360" s="2"/>
    </row>
    <row r="361" spans="1:26" ht="12" customHeight="1">
      <c r="A361" s="57"/>
      <c r="B361" s="25" t="s">
        <v>214</v>
      </c>
      <c r="C361" s="26"/>
      <c r="D361" s="26" t="str">
        <f>K283</f>
        <v>CAMP Mickaël 4D1842</v>
      </c>
      <c r="E361" s="3"/>
      <c r="F361" s="2"/>
      <c r="G361" s="4"/>
      <c r="H361" s="53"/>
      <c r="I361" s="24"/>
      <c r="J361" s="41"/>
      <c r="K361" s="24"/>
      <c r="L361" s="24"/>
      <c r="V361" s="2"/>
      <c r="W361" s="2"/>
      <c r="X361" s="2"/>
      <c r="Y361" s="2"/>
      <c r="Z361" s="2"/>
    </row>
    <row r="362" spans="1:23" ht="12" customHeight="1">
      <c r="A362" s="57"/>
      <c r="B362" s="25" t="s">
        <v>215</v>
      </c>
      <c r="C362" s="26"/>
      <c r="D362" s="26" t="str">
        <f>I286</f>
        <v>KINDTS Wilfrid NC4100</v>
      </c>
      <c r="E362" s="3"/>
      <c r="F362" s="2"/>
      <c r="G362" s="4"/>
      <c r="H362" s="53"/>
      <c r="I362" s="24"/>
      <c r="J362" s="41"/>
      <c r="K362" s="24"/>
      <c r="L362" s="24"/>
      <c r="V362" s="2"/>
      <c r="W362" s="2"/>
    </row>
    <row r="363" spans="1:26" ht="12" customHeight="1">
      <c r="A363" s="57"/>
      <c r="B363" s="25" t="s">
        <v>216</v>
      </c>
      <c r="C363" s="26"/>
      <c r="D363" s="26" t="str">
        <f>K286</f>
        <v>GUERPILLON Bruno NC4100</v>
      </c>
      <c r="E363" s="3"/>
      <c r="F363" s="2"/>
      <c r="G363" s="4"/>
      <c r="H363" s="53"/>
      <c r="I363" s="24"/>
      <c r="J363" s="41"/>
      <c r="K363" s="24"/>
      <c r="L363" s="24"/>
      <c r="V363" s="2"/>
      <c r="W363" s="2"/>
      <c r="X363" s="2"/>
      <c r="Y363" s="2"/>
      <c r="Z363" s="2"/>
    </row>
    <row r="364" spans="1:26" ht="12" customHeight="1">
      <c r="A364" s="57"/>
      <c r="B364" s="25" t="s">
        <v>217</v>
      </c>
      <c r="C364" s="26"/>
      <c r="D364" s="26" t="str">
        <f>I289</f>
        <v>DACHARRY Didier NC4100</v>
      </c>
      <c r="E364" s="3"/>
      <c r="F364" s="2"/>
      <c r="G364" s="4"/>
      <c r="H364" s="53"/>
      <c r="I364" s="24"/>
      <c r="J364" s="41"/>
      <c r="K364" s="24"/>
      <c r="L364" s="24"/>
      <c r="V364" s="2"/>
      <c r="W364" s="2"/>
      <c r="X364" s="2"/>
      <c r="Y364" s="2"/>
      <c r="Z364" s="2"/>
    </row>
    <row r="365" spans="1:26" ht="12" customHeight="1">
      <c r="A365" s="57"/>
      <c r="B365" s="25" t="s">
        <v>218</v>
      </c>
      <c r="C365" s="26"/>
      <c r="D365" s="26" t="str">
        <f>K289</f>
        <v>CARRE Romain NC4100</v>
      </c>
      <c r="E365" s="3"/>
      <c r="F365" s="2"/>
      <c r="G365" s="4"/>
      <c r="H365" s="53"/>
      <c r="I365" s="24"/>
      <c r="J365" s="41"/>
      <c r="K365" s="24"/>
      <c r="L365" s="24"/>
      <c r="V365" s="2"/>
      <c r="W365" s="2"/>
      <c r="X365" s="2"/>
      <c r="Y365" s="2"/>
      <c r="Z365" s="2"/>
    </row>
    <row r="366" spans="1:26" ht="12" customHeight="1">
      <c r="A366" s="57"/>
      <c r="B366" s="25" t="s">
        <v>219</v>
      </c>
      <c r="C366" s="26"/>
      <c r="D366" s="26" t="str">
        <f>I292</f>
        <v>LEOTIN Pierre NC4100</v>
      </c>
      <c r="E366" s="3"/>
      <c r="F366" s="2"/>
      <c r="G366" s="4"/>
      <c r="H366" s="53"/>
      <c r="I366" s="24"/>
      <c r="J366" s="41"/>
      <c r="K366" s="24"/>
      <c r="L366" s="24"/>
      <c r="V366" s="2"/>
      <c r="W366" s="2"/>
      <c r="X366" s="2"/>
      <c r="Y366" s="2"/>
      <c r="Z366" s="2"/>
    </row>
    <row r="367" spans="1:26" ht="12" customHeight="1">
      <c r="A367" s="57"/>
      <c r="B367" s="25" t="s">
        <v>220</v>
      </c>
      <c r="C367" s="26"/>
      <c r="D367" s="26" t="str">
        <f>K292</f>
        <v>VERGNE Jean Marc NC4100</v>
      </c>
      <c r="E367" s="3"/>
      <c r="F367" s="2"/>
      <c r="G367" s="4"/>
      <c r="H367" s="53"/>
      <c r="I367" s="24"/>
      <c r="J367" s="41"/>
      <c r="K367" s="24"/>
      <c r="L367" s="24"/>
      <c r="V367" s="2"/>
      <c r="W367" s="2"/>
      <c r="X367" s="2"/>
      <c r="Y367" s="2"/>
      <c r="Z367" s="2"/>
    </row>
    <row r="368" spans="1:26" ht="12" customHeight="1">
      <c r="A368" s="57"/>
      <c r="B368" s="25" t="s">
        <v>221</v>
      </c>
      <c r="C368" s="26"/>
      <c r="D368" s="26" t="str">
        <f>I295</f>
        <v>SARRADE LOUCHEUR Arthur NC4100</v>
      </c>
      <c r="E368" s="3"/>
      <c r="F368" s="2"/>
      <c r="G368" s="4"/>
      <c r="H368" s="53"/>
      <c r="I368" s="24"/>
      <c r="J368" s="41"/>
      <c r="K368" s="24"/>
      <c r="L368" s="24"/>
      <c r="V368" s="2"/>
      <c r="W368" s="2"/>
      <c r="X368" s="2"/>
      <c r="Y368" s="2"/>
      <c r="Z368" s="2"/>
    </row>
    <row r="369" spans="1:26" ht="12" customHeight="1">
      <c r="A369" s="57"/>
      <c r="B369" s="25" t="s">
        <v>222</v>
      </c>
      <c r="C369" s="26"/>
      <c r="D369" s="26" t="str">
        <f>K295</f>
        <v>POUTAYS Richard 4D1907</v>
      </c>
      <c r="E369" s="3"/>
      <c r="F369" s="2"/>
      <c r="G369" s="4"/>
      <c r="H369" s="53"/>
      <c r="I369" s="24"/>
      <c r="J369" s="41"/>
      <c r="K369" s="24"/>
      <c r="L369" s="24"/>
      <c r="V369" s="2"/>
      <c r="W369" s="2"/>
      <c r="X369" s="2"/>
      <c r="Y369" s="2"/>
      <c r="Z369" s="2"/>
    </row>
    <row r="370" spans="1:23" ht="12" customHeight="1">
      <c r="A370" s="57"/>
      <c r="B370" s="25" t="s">
        <v>223</v>
      </c>
      <c r="C370" s="26"/>
      <c r="D370" s="26">
        <f>I298</f>
      </c>
      <c r="E370" s="3"/>
      <c r="F370" s="2"/>
      <c r="G370" s="4"/>
      <c r="H370" s="53"/>
      <c r="I370" s="24"/>
      <c r="J370" s="41"/>
      <c r="K370" s="24"/>
      <c r="L370" s="24"/>
      <c r="V370" s="2"/>
      <c r="W370" s="2"/>
    </row>
    <row r="371" spans="1:26" ht="12" customHeight="1">
      <c r="A371" s="57"/>
      <c r="B371" s="25" t="s">
        <v>224</v>
      </c>
      <c r="C371" s="26"/>
      <c r="D371" s="26">
        <f>K298</f>
      </c>
      <c r="E371" s="3"/>
      <c r="F371" s="2"/>
      <c r="G371" s="4"/>
      <c r="H371" s="53"/>
      <c r="I371" s="24"/>
      <c r="J371" s="41"/>
      <c r="K371" s="24"/>
      <c r="L371" s="24"/>
      <c r="V371" s="2"/>
      <c r="W371" s="2"/>
      <c r="X371" s="2"/>
      <c r="Y371" s="2"/>
      <c r="Z371" s="2"/>
    </row>
    <row r="372" spans="1:26" ht="12" customHeight="1">
      <c r="A372" s="57"/>
      <c r="B372" s="25" t="s">
        <v>225</v>
      </c>
      <c r="C372" s="26"/>
      <c r="D372" s="26">
        <f>I301</f>
      </c>
      <c r="E372" s="3"/>
      <c r="F372" s="2"/>
      <c r="G372" s="4"/>
      <c r="H372" s="53"/>
      <c r="I372" s="24"/>
      <c r="J372" s="41"/>
      <c r="K372" s="24"/>
      <c r="L372" s="24"/>
      <c r="V372" s="2"/>
      <c r="W372" s="2"/>
      <c r="X372" s="2"/>
      <c r="Y372" s="2"/>
      <c r="Z372" s="2"/>
    </row>
    <row r="373" spans="1:26" ht="12" customHeight="1">
      <c r="A373" s="57"/>
      <c r="B373" s="25" t="s">
        <v>226</v>
      </c>
      <c r="C373" s="26"/>
      <c r="D373" s="26">
        <f>K301</f>
      </c>
      <c r="E373" s="3"/>
      <c r="F373" s="2"/>
      <c r="G373" s="4"/>
      <c r="H373" s="53"/>
      <c r="I373" s="24"/>
      <c r="J373" s="41"/>
      <c r="K373" s="24"/>
      <c r="L373" s="24"/>
      <c r="V373" s="2"/>
      <c r="W373" s="2"/>
      <c r="X373" s="2"/>
      <c r="Y373" s="2"/>
      <c r="Z373" s="2"/>
    </row>
    <row r="374" spans="1:23" ht="12" customHeight="1">
      <c r="A374" s="57"/>
      <c r="B374" s="25" t="s">
        <v>227</v>
      </c>
      <c r="C374" s="26"/>
      <c r="D374" s="26">
        <f>I304</f>
      </c>
      <c r="E374" s="3"/>
      <c r="F374" s="2"/>
      <c r="G374" s="4"/>
      <c r="H374" s="53"/>
      <c r="I374" s="24"/>
      <c r="J374" s="41"/>
      <c r="K374" s="24"/>
      <c r="L374" s="24"/>
      <c r="V374" s="2"/>
      <c r="W374" s="2"/>
    </row>
    <row r="375" spans="1:23" ht="12" customHeight="1">
      <c r="A375" s="57"/>
      <c r="B375" s="25" t="s">
        <v>228</v>
      </c>
      <c r="C375" s="26"/>
      <c r="D375" s="26">
        <f>K304</f>
      </c>
      <c r="E375" s="3"/>
      <c r="F375" s="2"/>
      <c r="G375" s="4"/>
      <c r="H375" s="53"/>
      <c r="I375" s="24"/>
      <c r="J375" s="41"/>
      <c r="K375" s="24"/>
      <c r="L375" s="24"/>
      <c r="V375" s="2"/>
      <c r="W375" s="2"/>
    </row>
    <row r="376" spans="1:23" ht="12" customHeight="1">
      <c r="A376" s="57"/>
      <c r="B376" s="25" t="s">
        <v>229</v>
      </c>
      <c r="C376" s="26"/>
      <c r="D376" s="26">
        <f>I307</f>
      </c>
      <c r="E376" s="3"/>
      <c r="F376" s="2"/>
      <c r="G376" s="4"/>
      <c r="H376" s="53"/>
      <c r="I376" s="24"/>
      <c r="J376" s="41"/>
      <c r="K376" s="24"/>
      <c r="L376" s="24"/>
      <c r="V376" s="2"/>
      <c r="W376" s="2"/>
    </row>
    <row r="377" spans="1:23" ht="12" customHeight="1">
      <c r="A377" s="57"/>
      <c r="B377" s="25" t="s">
        <v>230</v>
      </c>
      <c r="C377" s="26"/>
      <c r="D377" s="26">
        <f>K307</f>
      </c>
      <c r="E377" s="3"/>
      <c r="F377" s="2"/>
      <c r="G377" s="4"/>
      <c r="H377" s="53"/>
      <c r="I377" s="24"/>
      <c r="J377" s="41"/>
      <c r="K377" s="24"/>
      <c r="L377" s="24"/>
      <c r="V377" s="2"/>
      <c r="W377" s="2"/>
    </row>
    <row r="378" spans="1:23" ht="12" customHeight="1">
      <c r="A378" s="57"/>
      <c r="B378" s="25" t="s">
        <v>231</v>
      </c>
      <c r="C378" s="26"/>
      <c r="D378" s="26">
        <f>I310</f>
      </c>
      <c r="E378" s="3"/>
      <c r="F378" s="2"/>
      <c r="G378" s="4"/>
      <c r="H378" s="53"/>
      <c r="I378" s="24"/>
      <c r="J378" s="41"/>
      <c r="K378" s="24"/>
      <c r="L378" s="24"/>
      <c r="V378" s="2"/>
      <c r="W378" s="2"/>
    </row>
    <row r="379" spans="1:23" ht="12" customHeight="1">
      <c r="A379" s="57"/>
      <c r="B379" s="25" t="s">
        <v>232</v>
      </c>
      <c r="C379" s="26"/>
      <c r="D379" s="26">
        <f>K310</f>
      </c>
      <c r="E379" s="3"/>
      <c r="F379" s="2"/>
      <c r="G379" s="4"/>
      <c r="H379" s="53"/>
      <c r="I379" s="24"/>
      <c r="J379" s="41"/>
      <c r="K379" s="24"/>
      <c r="L379" s="24"/>
      <c r="V379" s="2"/>
      <c r="W379" s="2"/>
    </row>
    <row r="380" spans="1:23" ht="12" customHeight="1">
      <c r="A380" s="57"/>
      <c r="B380" s="25" t="s">
        <v>233</v>
      </c>
      <c r="C380" s="26"/>
      <c r="D380" s="26">
        <f>I313</f>
      </c>
      <c r="E380" s="3"/>
      <c r="F380" s="2"/>
      <c r="G380" s="4"/>
      <c r="H380" s="53"/>
      <c r="I380" s="24"/>
      <c r="J380" s="41"/>
      <c r="K380" s="24"/>
      <c r="L380" s="24"/>
      <c r="V380" s="2"/>
      <c r="W380" s="2"/>
    </row>
    <row r="381" spans="1:23" ht="12" customHeight="1">
      <c r="A381" s="57"/>
      <c r="B381" s="25" t="s">
        <v>234</v>
      </c>
      <c r="C381" s="26"/>
      <c r="D381" s="26">
        <f>K313</f>
      </c>
      <c r="E381" s="3"/>
      <c r="F381" s="2"/>
      <c r="G381" s="4"/>
      <c r="H381" s="53"/>
      <c r="I381" s="24"/>
      <c r="J381" s="41"/>
      <c r="K381" s="24"/>
      <c r="L381" s="24"/>
      <c r="V381" s="2"/>
      <c r="W381" s="2"/>
    </row>
    <row r="382" spans="1:26" ht="12" customHeight="1">
      <c r="A382" s="57"/>
      <c r="B382" s="25" t="s">
        <v>235</v>
      </c>
      <c r="C382" s="26"/>
      <c r="D382" s="26">
        <f>I316</f>
      </c>
      <c r="E382" s="3"/>
      <c r="F382" s="2"/>
      <c r="G382" s="4"/>
      <c r="H382" s="53"/>
      <c r="I382" s="24"/>
      <c r="J382" s="41"/>
      <c r="K382" s="24"/>
      <c r="L382" s="24"/>
      <c r="V382" s="2"/>
      <c r="W382" s="2"/>
      <c r="X382" s="2"/>
      <c r="Y382" s="2"/>
      <c r="Z382" s="2"/>
    </row>
    <row r="383" spans="1:23" ht="12" customHeight="1">
      <c r="A383" s="57"/>
      <c r="B383" s="25" t="s">
        <v>236</v>
      </c>
      <c r="C383" s="26"/>
      <c r="D383" s="26">
        <f>K316</f>
      </c>
      <c r="E383" s="3"/>
      <c r="F383" s="2"/>
      <c r="G383" s="4"/>
      <c r="H383" s="53"/>
      <c r="I383" s="24"/>
      <c r="J383" s="41"/>
      <c r="K383" s="24"/>
      <c r="L383" s="24"/>
      <c r="V383" s="2"/>
      <c r="W383" s="2"/>
    </row>
    <row r="384" spans="1:23" ht="12" customHeight="1">
      <c r="A384" s="57"/>
      <c r="B384" s="25" t="s">
        <v>237</v>
      </c>
      <c r="C384" s="26"/>
      <c r="D384" s="26">
        <f>I319</f>
      </c>
      <c r="E384" s="3"/>
      <c r="F384" s="2"/>
      <c r="G384" s="4"/>
      <c r="H384" s="53"/>
      <c r="I384" s="24"/>
      <c r="J384" s="41"/>
      <c r="K384" s="24"/>
      <c r="L384" s="24"/>
      <c r="V384" s="2"/>
      <c r="W384" s="2"/>
    </row>
    <row r="385" spans="1:23" ht="12" customHeight="1">
      <c r="A385" s="57"/>
      <c r="B385" s="25" t="s">
        <v>238</v>
      </c>
      <c r="C385" s="26"/>
      <c r="D385" s="26">
        <f>K319</f>
      </c>
      <c r="E385" s="3"/>
      <c r="F385" s="2"/>
      <c r="G385" s="4"/>
      <c r="H385" s="53"/>
      <c r="I385" s="24"/>
      <c r="J385" s="41"/>
      <c r="K385" s="24"/>
      <c r="L385" s="24"/>
      <c r="V385" s="2"/>
      <c r="W385" s="2"/>
    </row>
    <row r="386" spans="1:23" ht="12" customHeight="1">
      <c r="A386" s="57"/>
      <c r="B386" s="24"/>
      <c r="C386" s="24"/>
      <c r="D386" s="24"/>
      <c r="E386" s="3"/>
      <c r="F386" s="2"/>
      <c r="G386" s="4"/>
      <c r="H386" s="53"/>
      <c r="I386" s="24"/>
      <c r="J386" s="41"/>
      <c r="K386" s="24"/>
      <c r="L386" s="24"/>
      <c r="V386" s="2"/>
      <c r="W386" s="2"/>
    </row>
    <row r="387" spans="1:23" ht="12" customHeight="1">
      <c r="A387" s="57"/>
      <c r="B387" s="24"/>
      <c r="C387" s="24"/>
      <c r="D387" s="24"/>
      <c r="E387" s="3"/>
      <c r="F387" s="2"/>
      <c r="G387" s="4"/>
      <c r="H387" s="53"/>
      <c r="I387" s="24"/>
      <c r="J387" s="41"/>
      <c r="K387" s="24"/>
      <c r="L387" s="24"/>
      <c r="V387" s="2"/>
      <c r="W387" s="2"/>
    </row>
    <row r="388" spans="1:23" ht="12" customHeight="1">
      <c r="A388" s="57"/>
      <c r="B388" s="24"/>
      <c r="C388" s="24"/>
      <c r="D388" s="24"/>
      <c r="E388" s="3"/>
      <c r="F388" s="2"/>
      <c r="G388" s="4"/>
      <c r="H388" s="53"/>
      <c r="I388" s="24"/>
      <c r="J388" s="41"/>
      <c r="K388" s="24"/>
      <c r="L388" s="24"/>
      <c r="V388" s="2"/>
      <c r="W388" s="2"/>
    </row>
    <row r="389" spans="1:23" ht="12" customHeight="1">
      <c r="A389" s="57"/>
      <c r="B389" s="24"/>
      <c r="C389" s="24"/>
      <c r="D389" s="24"/>
      <c r="E389" s="3"/>
      <c r="F389" s="2"/>
      <c r="G389" s="4"/>
      <c r="H389" s="53"/>
      <c r="I389" s="24"/>
      <c r="J389" s="41"/>
      <c r="K389" s="24"/>
      <c r="L389" s="24"/>
      <c r="V389" s="2"/>
      <c r="W389" s="2"/>
    </row>
    <row r="390" spans="1:23" ht="12" customHeight="1">
      <c r="A390" s="57"/>
      <c r="B390" s="24"/>
      <c r="C390" s="24"/>
      <c r="D390" s="24"/>
      <c r="E390" s="3"/>
      <c r="F390" s="2"/>
      <c r="G390" s="4"/>
      <c r="H390" s="53"/>
      <c r="I390" s="24"/>
      <c r="J390" s="41"/>
      <c r="K390" s="24"/>
      <c r="L390" s="24"/>
      <c r="V390" s="2"/>
      <c r="W390" s="2"/>
    </row>
    <row r="391" spans="1:23" ht="12" customHeight="1">
      <c r="A391" s="57"/>
      <c r="B391" s="24"/>
      <c r="C391" s="24"/>
      <c r="D391" s="24"/>
      <c r="E391" s="3"/>
      <c r="F391" s="2"/>
      <c r="G391" s="4"/>
      <c r="H391" s="53"/>
      <c r="I391" s="24"/>
      <c r="J391" s="41"/>
      <c r="K391" s="24"/>
      <c r="L391" s="24"/>
      <c r="V391" s="2"/>
      <c r="W391" s="2"/>
    </row>
    <row r="392" spans="1:23" ht="12" customHeight="1">
      <c r="A392" s="57"/>
      <c r="B392" s="24"/>
      <c r="C392" s="24"/>
      <c r="D392" s="24"/>
      <c r="E392" s="3"/>
      <c r="F392" s="2"/>
      <c r="G392" s="4"/>
      <c r="H392" s="53"/>
      <c r="I392" s="24"/>
      <c r="J392" s="41"/>
      <c r="K392" s="24"/>
      <c r="L392" s="24"/>
      <c r="V392" s="2"/>
      <c r="W392" s="2"/>
    </row>
    <row r="393" spans="1:23" ht="12" customHeight="1">
      <c r="A393" s="57"/>
      <c r="B393" s="24"/>
      <c r="C393" s="24"/>
      <c r="D393" s="24"/>
      <c r="E393" s="3"/>
      <c r="F393" s="2"/>
      <c r="G393" s="4"/>
      <c r="H393" s="53"/>
      <c r="I393" s="24"/>
      <c r="J393" s="41"/>
      <c r="K393" s="24"/>
      <c r="L393" s="24"/>
      <c r="V393" s="2"/>
      <c r="W393" s="2"/>
    </row>
    <row r="394" spans="1:23" ht="12" customHeight="1">
      <c r="A394" s="57"/>
      <c r="B394" s="24"/>
      <c r="C394" s="24"/>
      <c r="D394" s="24"/>
      <c r="E394" s="3"/>
      <c r="F394" s="2"/>
      <c r="G394" s="4"/>
      <c r="H394" s="53"/>
      <c r="I394" s="24"/>
      <c r="J394" s="41"/>
      <c r="K394" s="24"/>
      <c r="L394" s="24"/>
      <c r="V394" s="2"/>
      <c r="W394" s="2"/>
    </row>
    <row r="395" spans="1:23" ht="12" customHeight="1">
      <c r="A395" s="57"/>
      <c r="B395" s="24"/>
      <c r="C395" s="24"/>
      <c r="D395" s="24"/>
      <c r="E395" s="3"/>
      <c r="F395" s="2"/>
      <c r="G395" s="4"/>
      <c r="H395" s="53"/>
      <c r="I395" s="24"/>
      <c r="J395" s="41"/>
      <c r="K395" s="24"/>
      <c r="L395" s="24"/>
      <c r="V395" s="2"/>
      <c r="W395" s="2"/>
    </row>
    <row r="396" spans="1:23" ht="12" customHeight="1">
      <c r="A396" s="57"/>
      <c r="B396" s="24"/>
      <c r="C396" s="24"/>
      <c r="D396" s="24"/>
      <c r="E396" s="3"/>
      <c r="F396" s="2"/>
      <c r="G396" s="4"/>
      <c r="H396" s="53"/>
      <c r="I396" s="24"/>
      <c r="J396" s="41"/>
      <c r="K396" s="24"/>
      <c r="L396" s="24"/>
      <c r="V396" s="2"/>
      <c r="W396" s="2"/>
    </row>
    <row r="397" spans="1:23" ht="12" customHeight="1">
      <c r="A397" s="57"/>
      <c r="B397" s="24"/>
      <c r="C397" s="24"/>
      <c r="D397" s="24"/>
      <c r="E397" s="3"/>
      <c r="F397" s="2"/>
      <c r="G397" s="4"/>
      <c r="H397" s="53"/>
      <c r="I397" s="24"/>
      <c r="J397" s="41"/>
      <c r="K397" s="24"/>
      <c r="L397" s="24"/>
      <c r="V397" s="2"/>
      <c r="W397" s="2"/>
    </row>
    <row r="398" spans="1:23" ht="12" customHeight="1">
      <c r="A398" s="57"/>
      <c r="B398" s="24"/>
      <c r="C398" s="24"/>
      <c r="D398" s="24"/>
      <c r="E398" s="3"/>
      <c r="F398" s="2"/>
      <c r="G398" s="4"/>
      <c r="H398" s="53"/>
      <c r="I398" s="24"/>
      <c r="J398" s="41"/>
      <c r="K398" s="24"/>
      <c r="L398" s="24"/>
      <c r="V398" s="2"/>
      <c r="W398" s="2"/>
    </row>
    <row r="399" spans="1:23" ht="12" customHeight="1">
      <c r="A399" s="57"/>
      <c r="B399" s="24"/>
      <c r="C399" s="24"/>
      <c r="D399" s="24"/>
      <c r="E399" s="3"/>
      <c r="F399" s="2"/>
      <c r="G399" s="4"/>
      <c r="H399" s="53"/>
      <c r="I399" s="24"/>
      <c r="J399" s="41"/>
      <c r="K399" s="24"/>
      <c r="L399" s="24"/>
      <c r="V399" s="2"/>
      <c r="W399" s="2"/>
    </row>
    <row r="400" spans="1:23" ht="12" customHeight="1">
      <c r="A400" s="57"/>
      <c r="B400" s="24"/>
      <c r="C400" s="24"/>
      <c r="D400" s="24"/>
      <c r="E400" s="3"/>
      <c r="F400" s="2"/>
      <c r="G400" s="4"/>
      <c r="H400" s="53"/>
      <c r="I400" s="24"/>
      <c r="J400" s="41"/>
      <c r="K400" s="24"/>
      <c r="L400" s="24"/>
      <c r="V400" s="2"/>
      <c r="W400" s="2"/>
    </row>
    <row r="401" spans="1:23" ht="12" customHeight="1">
      <c r="A401" s="57"/>
      <c r="B401" s="24"/>
      <c r="C401" s="24"/>
      <c r="D401" s="24"/>
      <c r="E401" s="3"/>
      <c r="F401" s="2"/>
      <c r="G401" s="4"/>
      <c r="H401" s="53"/>
      <c r="I401" s="24"/>
      <c r="J401" s="41"/>
      <c r="K401" s="24"/>
      <c r="L401" s="24"/>
      <c r="V401" s="2"/>
      <c r="W401" s="2"/>
    </row>
    <row r="402" spans="1:23" ht="12" customHeight="1">
      <c r="A402" s="57"/>
      <c r="B402" s="24"/>
      <c r="C402" s="24"/>
      <c r="D402" s="24"/>
      <c r="E402" s="3"/>
      <c r="F402" s="2"/>
      <c r="G402" s="4"/>
      <c r="H402" s="53"/>
      <c r="I402" s="24"/>
      <c r="J402" s="41"/>
      <c r="K402" s="24"/>
      <c r="L402" s="24"/>
      <c r="V402" s="2"/>
      <c r="W402" s="2"/>
    </row>
    <row r="403" spans="1:23" ht="12" customHeight="1">
      <c r="A403" s="57"/>
      <c r="B403" s="24"/>
      <c r="C403" s="24"/>
      <c r="D403" s="24"/>
      <c r="E403" s="3"/>
      <c r="F403" s="2"/>
      <c r="G403" s="4"/>
      <c r="H403" s="53"/>
      <c r="I403" s="24"/>
      <c r="J403" s="41"/>
      <c r="K403" s="24"/>
      <c r="L403" s="24"/>
      <c r="V403" s="2"/>
      <c r="W403" s="2"/>
    </row>
    <row r="404" spans="1:23" ht="12" customHeight="1">
      <c r="A404" s="57"/>
      <c r="B404" s="24"/>
      <c r="C404" s="24"/>
      <c r="D404" s="24"/>
      <c r="E404" s="3"/>
      <c r="F404" s="2"/>
      <c r="G404" s="4"/>
      <c r="H404" s="53"/>
      <c r="I404" s="24"/>
      <c r="J404" s="41"/>
      <c r="K404" s="24"/>
      <c r="L404" s="24"/>
      <c r="V404" s="2"/>
      <c r="W404" s="2"/>
    </row>
    <row r="405" spans="1:23" ht="12" customHeight="1">
      <c r="A405" s="57"/>
      <c r="B405" s="24"/>
      <c r="C405" s="24"/>
      <c r="D405" s="24"/>
      <c r="E405" s="3"/>
      <c r="F405" s="2"/>
      <c r="G405" s="4"/>
      <c r="H405" s="53"/>
      <c r="I405" s="24"/>
      <c r="J405" s="41"/>
      <c r="K405" s="24"/>
      <c r="L405" s="24"/>
      <c r="V405" s="2"/>
      <c r="W405" s="2"/>
    </row>
    <row r="406" spans="1:23" ht="12" customHeight="1">
      <c r="A406" s="57"/>
      <c r="B406" s="24"/>
      <c r="C406" s="24"/>
      <c r="D406" s="24"/>
      <c r="E406" s="3"/>
      <c r="F406" s="2"/>
      <c r="G406" s="4"/>
      <c r="H406" s="53"/>
      <c r="I406" s="24"/>
      <c r="J406" s="41"/>
      <c r="K406" s="24"/>
      <c r="L406" s="24"/>
      <c r="V406" s="2"/>
      <c r="W406" s="2"/>
    </row>
    <row r="407" spans="1:23" ht="12" customHeight="1">
      <c r="A407" s="57"/>
      <c r="B407" s="24"/>
      <c r="C407" s="24"/>
      <c r="D407" s="24"/>
      <c r="E407" s="3"/>
      <c r="F407" s="2"/>
      <c r="G407" s="4"/>
      <c r="H407" s="53"/>
      <c r="I407" s="24"/>
      <c r="J407" s="41"/>
      <c r="K407" s="24"/>
      <c r="L407" s="24"/>
      <c r="V407" s="2"/>
      <c r="W407" s="2"/>
    </row>
    <row r="408" spans="1:23" ht="12" customHeight="1">
      <c r="A408" s="57"/>
      <c r="B408" s="24"/>
      <c r="C408" s="24"/>
      <c r="D408" s="24"/>
      <c r="E408" s="3"/>
      <c r="F408" s="2"/>
      <c r="G408" s="4"/>
      <c r="H408" s="53"/>
      <c r="I408" s="24"/>
      <c r="J408" s="41"/>
      <c r="K408" s="24"/>
      <c r="L408" s="24"/>
      <c r="V408" s="2"/>
      <c r="W408" s="2"/>
    </row>
    <row r="409" spans="1:23" ht="12" customHeight="1">
      <c r="A409" s="57"/>
      <c r="B409" s="24"/>
      <c r="C409" s="24"/>
      <c r="D409" s="24"/>
      <c r="E409" s="3"/>
      <c r="F409" s="2"/>
      <c r="G409" s="4"/>
      <c r="H409" s="53"/>
      <c r="I409" s="24"/>
      <c r="J409" s="41"/>
      <c r="K409" s="24"/>
      <c r="L409" s="24"/>
      <c r="V409" s="2"/>
      <c r="W409" s="2"/>
    </row>
    <row r="410" spans="1:23" ht="12" customHeight="1">
      <c r="A410" s="57"/>
      <c r="B410" s="24"/>
      <c r="C410" s="24"/>
      <c r="D410" s="24"/>
      <c r="E410" s="3"/>
      <c r="F410" s="2"/>
      <c r="G410" s="4"/>
      <c r="H410" s="53"/>
      <c r="I410" s="24"/>
      <c r="J410" s="41"/>
      <c r="K410" s="24"/>
      <c r="L410" s="24"/>
      <c r="V410" s="2"/>
      <c r="W410" s="2"/>
    </row>
    <row r="411" spans="1:23" ht="12" customHeight="1">
      <c r="A411" s="57"/>
      <c r="B411" s="24"/>
      <c r="C411" s="24"/>
      <c r="D411" s="24"/>
      <c r="E411" s="3"/>
      <c r="F411" s="2"/>
      <c r="G411" s="4"/>
      <c r="H411" s="53"/>
      <c r="I411" s="24"/>
      <c r="J411" s="41"/>
      <c r="K411" s="24"/>
      <c r="L411" s="24"/>
      <c r="V411" s="2"/>
      <c r="W411" s="2"/>
    </row>
    <row r="412" spans="1:23" ht="12" customHeight="1">
      <c r="A412" s="57"/>
      <c r="B412" s="24"/>
      <c r="C412" s="24"/>
      <c r="D412" s="24"/>
      <c r="E412" s="3"/>
      <c r="F412" s="2"/>
      <c r="G412" s="4"/>
      <c r="H412" s="53"/>
      <c r="I412" s="24"/>
      <c r="J412" s="41"/>
      <c r="K412" s="24"/>
      <c r="L412" s="24"/>
      <c r="V412" s="2"/>
      <c r="W412" s="2"/>
    </row>
    <row r="413" spans="1:23" ht="12" customHeight="1">
      <c r="A413" s="57"/>
      <c r="B413" s="24"/>
      <c r="C413" s="24"/>
      <c r="D413" s="24"/>
      <c r="E413" s="3"/>
      <c r="F413" s="2"/>
      <c r="G413" s="4"/>
      <c r="H413" s="53"/>
      <c r="I413" s="24"/>
      <c r="J413" s="41"/>
      <c r="K413" s="24"/>
      <c r="L413" s="24"/>
      <c r="V413" s="2"/>
      <c r="W413" s="2"/>
    </row>
    <row r="414" spans="1:23" ht="12" customHeight="1">
      <c r="A414" s="57"/>
      <c r="B414" s="24"/>
      <c r="C414" s="24"/>
      <c r="D414" s="24"/>
      <c r="E414" s="3"/>
      <c r="F414" s="2"/>
      <c r="G414" s="4"/>
      <c r="H414" s="53"/>
      <c r="I414" s="24"/>
      <c r="J414" s="41"/>
      <c r="K414" s="24"/>
      <c r="L414" s="24"/>
      <c r="V414" s="2"/>
      <c r="W414" s="2"/>
    </row>
    <row r="415" spans="1:11" ht="12" customHeight="1">
      <c r="A415" s="57"/>
      <c r="B415" s="24"/>
      <c r="C415" s="24"/>
      <c r="D415" s="24"/>
      <c r="E415" s="3"/>
      <c r="F415" s="2"/>
      <c r="G415" s="4"/>
      <c r="H415" s="53"/>
      <c r="I415" s="24"/>
      <c r="J415" s="41"/>
      <c r="K415" s="24"/>
    </row>
    <row r="416" spans="1:11" ht="12" customHeight="1">
      <c r="A416" s="57"/>
      <c r="B416" s="24"/>
      <c r="C416" s="24"/>
      <c r="D416" s="24"/>
      <c r="E416" s="3"/>
      <c r="F416" s="2"/>
      <c r="G416" s="4"/>
      <c r="H416" s="53"/>
      <c r="I416" s="24"/>
      <c r="J416" s="41"/>
      <c r="K416" s="24"/>
    </row>
    <row r="417" spans="1:11" ht="12" customHeight="1">
      <c r="A417" s="57"/>
      <c r="B417" s="24"/>
      <c r="C417" s="24"/>
      <c r="D417" s="24"/>
      <c r="E417" s="3"/>
      <c r="F417" s="2"/>
      <c r="G417" s="4"/>
      <c r="H417" s="53"/>
      <c r="I417" s="24"/>
      <c r="J417" s="41"/>
      <c r="K417" s="24"/>
    </row>
    <row r="418" spans="1:11" ht="12" customHeight="1">
      <c r="A418" s="57"/>
      <c r="B418" s="24"/>
      <c r="C418" s="24"/>
      <c r="D418" s="24"/>
      <c r="E418" s="3"/>
      <c r="F418" s="2"/>
      <c r="G418" s="4"/>
      <c r="H418" s="53"/>
      <c r="I418" s="24"/>
      <c r="J418" s="41"/>
      <c r="K418" s="24"/>
    </row>
    <row r="419" spans="1:11" ht="12" customHeight="1">
      <c r="A419" s="57"/>
      <c r="B419" s="24"/>
      <c r="C419" s="24"/>
      <c r="D419" s="24"/>
      <c r="E419" s="3"/>
      <c r="F419" s="2"/>
      <c r="G419" s="4"/>
      <c r="H419" s="53"/>
      <c r="I419" s="24"/>
      <c r="J419" s="41"/>
      <c r="K419" s="24"/>
    </row>
    <row r="420" spans="1:11" ht="12" customHeight="1">
      <c r="A420" s="57"/>
      <c r="B420" s="24"/>
      <c r="C420" s="24"/>
      <c r="D420" s="24"/>
      <c r="E420" s="3"/>
      <c r="F420" s="2"/>
      <c r="G420" s="4"/>
      <c r="H420" s="53"/>
      <c r="I420" s="24"/>
      <c r="J420" s="41"/>
      <c r="K420" s="24"/>
    </row>
    <row r="421" spans="1:11" ht="12" customHeight="1">
      <c r="A421" s="57"/>
      <c r="B421" s="24"/>
      <c r="C421" s="24"/>
      <c r="D421" s="24"/>
      <c r="E421" s="3"/>
      <c r="F421" s="2"/>
      <c r="G421" s="4"/>
      <c r="H421" s="53"/>
      <c r="I421" s="24"/>
      <c r="J421" s="41"/>
      <c r="K421" s="24"/>
    </row>
    <row r="422" spans="1:11" ht="12" customHeight="1">
      <c r="A422" s="57"/>
      <c r="B422" s="24"/>
      <c r="C422" s="24"/>
      <c r="D422" s="24"/>
      <c r="E422" s="3"/>
      <c r="F422" s="2"/>
      <c r="G422" s="4"/>
      <c r="H422" s="53"/>
      <c r="I422" s="24"/>
      <c r="J422" s="41"/>
      <c r="K422" s="24"/>
    </row>
    <row r="423" spans="2:11" ht="12" customHeight="1">
      <c r="B423" s="24"/>
      <c r="C423" s="24"/>
      <c r="D423" s="24"/>
      <c r="E423" s="3"/>
      <c r="F423" s="2"/>
      <c r="G423" s="4"/>
      <c r="H423" s="51"/>
      <c r="I423" s="24"/>
      <c r="J423" s="41"/>
      <c r="K423" s="24"/>
    </row>
  </sheetData>
  <sheetProtection password="CAE1" sheet="1" objects="1" scenarios="1"/>
  <printOptions gridLines="1" horizontalCentered="1"/>
  <pageMargins left="0.35433070866141736" right="0.15748031496062992" top="0.5511811023622047" bottom="0.2362204724409449" header="0.35433070866141736" footer="0.2755905511811024"/>
  <pageSetup fitToHeight="1" fitToWidth="1" horizontalDpi="300" verticalDpi="300" orientation="portrait" paperSize="9" r:id="rId3"/>
  <headerFooter alignWithMargins="0">
    <oddHeader>&amp;C&amp;"Arial,Gras"&amp;10RESULTATS par MATCH&amp;R&amp;"Arial,Gras"&amp;10HOMMES</oddHeader>
  </headerFooter>
  <rowBreaks count="3" manualBreakCount="3">
    <brk id="71" max="65535" man="1"/>
    <brk id="159" max="65535" man="1"/>
    <brk id="223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Jérôme FOLLIOT</cp:lastModifiedBy>
  <cp:lastPrinted>2006-02-22T15:01:31Z</cp:lastPrinted>
  <dcterms:created xsi:type="dcterms:W3CDTF">1998-11-09T02:08:43Z</dcterms:created>
  <dcterms:modified xsi:type="dcterms:W3CDTF">2008-10-30T10:13:39Z</dcterms:modified>
  <cp:category/>
  <cp:version/>
  <cp:contentType/>
  <cp:contentStatus/>
</cp:coreProperties>
</file>